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715" activeTab="0"/>
  </bookViews>
  <sheets>
    <sheet name="Aneksi nr.1" sheetId="1" r:id="rId1"/>
    <sheet name="Aneksi nr.2" sheetId="2" r:id="rId2"/>
    <sheet name="Aneksi nr. 3" sheetId="3" r:id="rId3"/>
    <sheet name="Aneksi nr. 4" sheetId="4" r:id="rId4"/>
    <sheet name="Aneksi nr.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4" hidden="1">{"Main Economic Indicators",#N/A,FALSE,"C"}</definedName>
    <definedName name="ams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4" hidden="1">{"WEO",#N/A,FALSE,"T"}</definedName>
    <definedName name="newname4" hidden="1">{"WEO",#N/A,FALSE,"T"}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2">'Aneksi nr. 3'!$A$1:$S$37</definedName>
    <definedName name="_xlnm.Print_Area" localSheetId="3">'Aneksi nr. 4'!$A$1:$J$33</definedName>
    <definedName name="_xlnm.Print_Area" localSheetId="4">'Aneksi nr. 5'!$A$1:$L$30</definedName>
    <definedName name="_xlnm.Print_Area" localSheetId="0">'Aneksi nr.1'!$A$1:$I$25</definedName>
    <definedName name="_xlnm.Print_Area" localSheetId="1">'Aneksi nr.2'!$A$1:$I$36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4" hidden="1">{#N/A,#N/A,FALSE,"MS"}</definedName>
    <definedName name="wrn.formula." hidden="1">{#N/A,#N/A,FALSE,"MS"}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hidden="1">{"MONA",#N/A,FALSE,"S"}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4" hidden="1">{"WEO",#N/A,FALSE,"T"}</definedName>
    <definedName name="wrn.WEO." hidden="1">{"WEO",#N/A,FALSE,"T"}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<sst xmlns="http://schemas.openxmlformats.org/spreadsheetml/2006/main" count="325" uniqueCount="188">
  <si>
    <t>Kodi</t>
  </si>
  <si>
    <t>Programi</t>
  </si>
  <si>
    <t>Titulli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</si>
  <si>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</si>
  <si>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</si>
  <si>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</si>
  <si>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</si>
  <si>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</si>
  <si>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</si>
  <si>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</si>
  <si>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</si>
  <si>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</si>
  <si>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</si>
  <si>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</si>
  <si>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</si>
  <si>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</si>
  <si>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</si>
  <si>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</si>
  <si>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</si>
  <si>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</si>
  <si>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</si>
  <si>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</si>
  <si>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</si>
  <si>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</si>
  <si>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Drejtuesi i Ekipit Menaxhues të Programit</t>
  </si>
  <si>
    <t>Sekretari i Përgjithshëm</t>
  </si>
  <si>
    <t>Firma</t>
  </si>
  <si>
    <t>Data</t>
  </si>
  <si>
    <t>Emri i Grupit</t>
  </si>
  <si>
    <t>Kodi i Grupit</t>
  </si>
  <si>
    <t>Programet</t>
  </si>
  <si>
    <t>PBA</t>
  </si>
  <si>
    <t>0001</t>
  </si>
  <si>
    <t>Totali i Shpenzimeve te Ministrise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</si>
  <si>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</si>
  <si>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</si>
  <si>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</si>
  <si>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</si>
  <si>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</si>
  <si>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</si>
  <si>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</si>
  <si>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</si>
  <si>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</si>
  <si>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</si>
  <si>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</si>
  <si>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Shpenzimet e Ministrisë/Institucionit</t>
  </si>
  <si>
    <t>Totali (korrente + kapitale + Shp nga te ardh.jashte limiti)</t>
  </si>
  <si>
    <t>C</t>
  </si>
  <si>
    <t>D</t>
  </si>
  <si>
    <t>Emertimi i programit:</t>
  </si>
  <si>
    <t>E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</si>
  <si>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</si>
  <si>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</si>
  <si>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</si>
  <si>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</si>
  <si>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</si>
  <si>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</si>
  <si>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</si>
  <si>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</si>
  <si>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</si>
  <si>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</si>
  <si>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</si>
  <si>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.........</t>
  </si>
  <si>
    <t>...........</t>
  </si>
  <si>
    <t>Kodi i Programit</t>
  </si>
  <si>
    <t>Shpenzime Kapitale</t>
  </si>
  <si>
    <t xml:space="preserve">Totali </t>
  </si>
  <si>
    <t xml:space="preserve">Sasia e 
realizuar </t>
  </si>
  <si>
    <t>Qellimi 1</t>
  </si>
  <si>
    <t>Objektivi 1.1</t>
  </si>
  <si>
    <t xml:space="preserve">Objektivi 1.2 </t>
  </si>
  <si>
    <t>Objektivi 1.3</t>
  </si>
  <si>
    <t>..............</t>
  </si>
  <si>
    <t>Viti i përfundimit</t>
  </si>
  <si>
    <t>REALIZIMI për periudhën e raportimit (4-mujore/vjetore)</t>
  </si>
  <si>
    <t>Projektet me financim te brendshëm (ne 000/leke)</t>
  </si>
  <si>
    <t>Projektet me financim te huaj (ne 000/leke)</t>
  </si>
  <si>
    <t>Niveli faktik i  vitit paraardhes</t>
  </si>
  <si>
    <t>......</t>
  </si>
  <si>
    <t>.....</t>
  </si>
  <si>
    <t>Kodi i
Treguesit te Performances/Produktit</t>
  </si>
  <si>
    <t>F</t>
  </si>
  <si>
    <t>% e Realizimit te Treguesit te Performances/Produktit</t>
  </si>
  <si>
    <t>**Treguesit e performancës/Produktet:</t>
  </si>
  <si>
    <t>Emertimi i Treguesit te Performances/Produktit</t>
  </si>
  <si>
    <t xml:space="preserve">Njësia matese </t>
  </si>
  <si>
    <t>A</t>
  </si>
  <si>
    <t>B</t>
  </si>
  <si>
    <t>i
Periudhes/progresiv</t>
  </si>
  <si>
    <t>Niveli i planifikuar ne vitin korent</t>
  </si>
  <si>
    <t>Niveli i rishikuar ne vitin korent</t>
  </si>
  <si>
    <t xml:space="preserve"> Plani i Periudhes/progresiv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</si>
  <si>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</si>
  <si>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</si>
  <si>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</si>
  <si>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</si>
  <si>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</si>
  <si>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</si>
  <si>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nr.1 "Raporti i Shpenzimeve sipas Programeve"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</si>
  <si>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</si>
  <si>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</si>
  <si>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</si>
  <si>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</si>
  <si>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</si>
  <si>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</si>
  <si>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</si>
  <si>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</si>
  <si>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</si>
  <si>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</si>
  <si>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</si>
  <si>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</si>
  <si>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r>
      <t xml:space="preserve">Sasia Faktike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</si>
  <si>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Shpenzimet 
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</si>
  <si>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</si>
  <si>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</si>
  <si>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</si>
  <si>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</si>
  <si>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rishikuar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</si>
  <si>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te rishikuar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</si>
  <si>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 te rishikuar</t>
    </r>
    <r>
      <rPr>
        <b/>
        <sz val="8"/>
        <rFont val="Arial"/>
        <family val="2"/>
      </rPr>
      <t xml:space="preserve"> te vitit korent)</t>
    </r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</si>
  <si>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korent)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</si>
  <si>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korent)</t>
    </r>
  </si>
  <si>
    <r>
      <t xml:space="preserve">Kosto per Njesi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korent)</t>
    </r>
  </si>
  <si>
    <t>Akademia e Shkencave</t>
  </si>
  <si>
    <t>Veprimtari Akademike</t>
  </si>
  <si>
    <t>i
vitit paraardhes
Viti 2017</t>
  </si>
  <si>
    <t>Viti 2018</t>
  </si>
  <si>
    <t>Plan Fillestar Viti 2018</t>
  </si>
  <si>
    <t>Plan i Rishikuar Viti 2018</t>
  </si>
  <si>
    <t>VASIL S. TOLE</t>
  </si>
  <si>
    <t>1022001</t>
  </si>
  <si>
    <t>01520</t>
  </si>
  <si>
    <t>i vitit paraardhes
Viti 2017</t>
  </si>
  <si>
    <t>Plan        Viti 2018</t>
  </si>
  <si>
    <t>Shpenzime nga te Ardhurat Jashte limitit (kap 5)</t>
  </si>
  <si>
    <t>Shpenzime nga Sponsorizimet (kap 6)</t>
  </si>
  <si>
    <t>.</t>
  </si>
  <si>
    <t>Botime (revista dhe libra )</t>
  </si>
  <si>
    <t>monografi + revista shkencore</t>
  </si>
  <si>
    <t>Këshilli Ndërakademik për gjuhën shqipe</t>
  </si>
  <si>
    <t>konferenca + takime</t>
  </si>
  <si>
    <t>Projekte në kuadër të Protokollit AShSh – AShAShAK</t>
  </si>
  <si>
    <t>vleresime, perpunime e analiza</t>
  </si>
  <si>
    <t>Konferenca Shkencore Kombëtare dhe Ndërkombëtare për problemet e mjedisit, hidrologjisë, biodiversitetit etj.</t>
  </si>
  <si>
    <t>Programi Edukimi ne shkence</t>
  </si>
  <si>
    <t>ekspedita e analiza</t>
  </si>
  <si>
    <t>G</t>
  </si>
  <si>
    <t>Konferenca Nderkombetare dhe pantnership ne organizma nderkombetare</t>
  </si>
  <si>
    <t>H</t>
  </si>
  <si>
    <t>Tryeza të rrumbullakëta me grup ekspertësh për probleme te ndryshme shkencore Takime perkujtimore per figura te shquara dhe Promovime botimesh</t>
  </si>
  <si>
    <t>Organizim konkurse dhe dhenie çmime shkencore</t>
  </si>
  <si>
    <t>aktivitete dhenie çmime shkencore</t>
  </si>
  <si>
    <t>Jane veprimtari disa vjecare</t>
  </si>
  <si>
    <t>Projekte në kuadër të marreveshjeve te bashkepunimit me Akademite e Shkencave dhe Arteve ne Kroaci, Slloveni, Mal te Zi, Maqedoni dhe arbereshet e Italise</t>
  </si>
  <si>
    <t>analiza + trainime + takime</t>
  </si>
  <si>
    <t>Projekti COBISS Slloveni</t>
  </si>
  <si>
    <t>ZHULJETA VAQARRI</t>
  </si>
  <si>
    <t>ZHULJETA  VAQARRI</t>
  </si>
  <si>
    <t>Bashkëpunon me institucione kërkimore dhe mësimore, brenda dhe jashtë vendit, që kanë kapacitetet e nevojshme fizike për kërkim, për kryerjen e studimeve në fusha të ndryshme të shkencës</t>
  </si>
  <si>
    <t xml:space="preserve">Fuqizimi i rolit të Akademisë së Shkencave, e aftë të kryejë misonin në zhvillimin e vendit, duke zbatuar prioritetet kombëtare në shkencë dhe nxitjes së kërkimeve në fushat përparësore, të zhvillimit ekonomik dhe teknologjik si mjedisi, burimet natyrore e të rinovueshme, pyjet, emergjencat civile (gjeorisqet, tërmetet, epidemitë, përmbytjet, zjarri në pyje, orteqet, etj.), pasuritë ujore, bujqësia dhe ushqimi, biodiversiteti dhe bioteknologjia, teknologjitë e informacionit dhe komunikimit, shëndeti publik, si dhe ato të historisë, gjuhës, artit, kulturës e trashëgimisë kulturore kombëtare, kohezionit social etj. </t>
  </si>
  <si>
    <t>Projekte në kuadër të marreveshjeve te bashkepunimit me Akademite e Shkencave dhe Arteve ne Kroaci, Mal te Zi, Maqedoni dhe arbereshet e Italise</t>
  </si>
  <si>
    <t>Projekte, ekspedita, Ligjerata te ndersjellta te akademikeve dhe botime ne fushat e strategjise rajonale per kerkim, zhvillim dhe inovacion</t>
  </si>
  <si>
    <t>Rritja e bashkepunimit me Akademite perkatese dhe institucionet kerkimore dhe mesimore te ketyre vendeve ne kuader te bashkepunimit shkencor dhe artistik.</t>
  </si>
  <si>
    <t xml:space="preserve">Objektivi 1.4 </t>
  </si>
  <si>
    <t>Boton organe periodike dhe vepra të tjera me nivel të lartë shkencor; Publikim cilesor I dy revistave shkencore "Studia Albanica " "JNTS".Te botuara ne gjuhe te huaj ato perhapin eksperiencenn e kerkueseve me te mire shqipetare ne bote dhe evidentojne arritjet me te mire ne bashkepunim me kerkuesit e huaj; Publikime me karakter shkencor dhe hulumtues te akademikeve.</t>
  </si>
  <si>
    <t>Objektivi 1.5</t>
  </si>
  <si>
    <t>Të mbështesë dhe promovojë studimet dhe hulumtimet origjinale shkencore, në përputhje me prioritetet thelbësore të kërkimit shkencor akademik dhe universitar, duke pasur parasysh zhvillimin social, ekonomik dhe kulturor të vendi; Për të inkurajuar konkurrencën dhe për të njohur cilësinë shkencore të arritjeve më të shquara në kërkimin shkencor, inovacionin e autorëve nga autorë shqiptarë / shqiptarë nga vende të tjera të botës, të cilat kanë vlera të shquara dhe origjinalitet, nivel të lartë kreativiteti, pavarësie, globale Rëndësinë dhe rëndësinë; Të sigurohet përkrahja e kërkuesve të rinj më të suksesshëm, me kërkesa për cilësi shkencore dhe kërkime origjinale; Për të promovuar ndërveprimin dhe vazhdimësinë midis gjeneratave të studiuesve.
Të vlerësojë meritat shkencore të jetës së personaliteteve dhe karrierën</t>
  </si>
  <si>
    <t xml:space="preserve">Organizon konkurse dhe dhënie çmimesh shkencore </t>
  </si>
  <si>
    <r>
      <t>Emertimi i Treguesit te Performances</t>
    </r>
    <r>
      <rPr>
        <b/>
        <sz val="10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</si>
  <si>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t>Niveli faktik ne fund te 4- mujorit</t>
  </si>
  <si>
    <t>Eshte realizuar ne masen  13%.
Ne kete realizimi eshte verejtur problematika pasi  nuk jane zhvilluar aktivitetet e planifikuara</t>
  </si>
  <si>
    <t>Shenim:</t>
  </si>
  <si>
    <t>Shpenzime Kapitale të Trupëzuara nga plani prej 2.000 /mije leke fondi prej 1.400 mije leke eshte I ngurtesuar</t>
  </si>
  <si>
    <t>M220075</t>
  </si>
  <si>
    <t>TVSH dhe Taksa Doganore</t>
  </si>
  <si>
    <t>Dhurate</t>
  </si>
  <si>
    <t>Pajisje zyre (piano)</t>
  </si>
  <si>
    <t>Donacion</t>
  </si>
  <si>
    <t xml:space="preserve">Eshte realizuar ne masen  50%.
</t>
  </si>
  <si>
    <t xml:space="preserve">Eshte realizuar ne masen  55%.
</t>
  </si>
  <si>
    <t>Eshte realizuar ne masen  29%.
Ne kete realizimi eshte verejtur problematika pasi  nuk jane zhvilluar aktivitetet e planifikuara</t>
  </si>
  <si>
    <t xml:space="preserve">Eshte realizuar ne masen  54%.
</t>
  </si>
  <si>
    <t xml:space="preserve">Eshte realizuar ne masen  49%.
</t>
  </si>
  <si>
    <t xml:space="preserve">Eshte realizuar ne masen  43%.
</t>
  </si>
  <si>
    <t xml:space="preserve">Eshte realizuar ne masen  62%.
</t>
  </si>
  <si>
    <t>Eshte realizuar ne masen  61%.</t>
  </si>
  <si>
    <t xml:space="preserve">Qellimi i 8 - mujorit eshte realizuar ne masen 50% .
</t>
  </si>
  <si>
    <t>Periudha e Raportimit:  JANAR - GUSHT 2018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</si>
</sst>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00"/>
    <numFmt numFmtId="173" formatCode="00000"/>
    <numFmt numFmtId="174" formatCode="00"/>
    <numFmt numFmtId="175" formatCode="dd/mm/yy;@"/>
    <numFmt numFmtId="176" formatCode="#,##0_ ;\-#,##0\ 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_(* #,##0.0_);_(* \(#,##0.0\);_(* &quot;-&quot;??_);_(@_)"/>
    <numFmt numFmtId="184" formatCode="_(* #,##0_);_(* \(#,##0\);_(* &quot;-&quot;??_);_(@_)"/>
    <numFmt numFmtId="185" formatCode="_-* #,##0_-;\-* #,##0_-;_-* &quot;-&quot;??_-;_-@_-"/>
    <numFmt numFmtId="186" formatCode="_-* #,##0_-;\-* #,##0_-;_-* &quot;-&quot;_-;_-@_-"/>
    <numFmt numFmtId="187" formatCode="_-* #,##0.00_-;\-* #,##0.00_-;_-* &quot;-&quot;??_-;_-@_-"/>
    <numFmt numFmtId="188" formatCode="0.0%"/>
    <numFmt numFmtId="189" formatCode="0_);\(0\)"/>
    <numFmt numFmtId="190" formatCode="0.0"/>
    <numFmt numFmtId="191" formatCode="#,##0.0000"/>
    <numFmt numFmtId="192" formatCode="#,##0.000"/>
    <numFmt numFmtId="193" formatCode="&quot;   &quot;@"/>
    <numFmt numFmtId="194" formatCode="&quot;      &quot;@"/>
    <numFmt numFmtId="195" formatCode="&quot;         &quot;@"/>
    <numFmt numFmtId="196" formatCode="&quot;            &quot;@"/>
    <numFmt numFmtId="197" formatCode="&quot;               &quot;@"/>
    <numFmt numFmtId="198" formatCode="_([$€]* #,##0.00_);_([$€]* \(#,##0.00\);_([$€]* &quot;-&quot;??_);_(@_)"/>
    <numFmt numFmtId="199" formatCode="[&gt;=0.05]#,##0.0;[&lt;=-0.05]\-#,##0.0;?0.0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General\ \ \ \ \ \ "/>
    <numFmt numFmtId="204" formatCode="0.0\ \ \ \ \ \ \ \ "/>
    <numFmt numFmtId="205" formatCode="mmmm\ yyyy"/>
    <numFmt numFmtId="206" formatCode="#,##0\ &quot;Kč&quot;;\-#,##0\ &quot;Kč&quot;"/>
    <numFmt numFmtId="207" formatCode="#,##0.0____"/>
    <numFmt numFmtId="208" formatCode="\$#,##0.00\ ;\(\$#,##0.00\)"/>
    <numFmt numFmtId="209" formatCode="_-&quot;¢&quot;* #,##0_-;\-&quot;¢&quot;* #,##0_-;_-&quot;¢&quot;* &quot;-&quot;_-;_-@_-"/>
    <numFmt numFmtId="210" formatCode="_-&quot;¢&quot;* #,##0.00_-;\-&quot;¢&quot;* #,##0.00_-;_-&quot;¢&quot;* &quot;-&quot;??_-;_-@_-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#,##0;[Red]#,##0"/>
  </numFmts>
  <fonts count="8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8"/>
      <color indexed="60"/>
      <name val="Arial"/>
      <family val="2"/>
    </font>
    <font>
      <b/>
      <sz val="10"/>
      <color indexed="8"/>
      <name val="Calibri"/>
      <family val="2"/>
    </font>
    <font>
      <b/>
      <sz val="10"/>
      <color indexed="60"/>
      <name val="Calibri"/>
      <family val="2"/>
    </font>
    <font>
      <b/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u val="single"/>
      <sz val="12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sz val="12"/>
      <color indexed="60"/>
      <name val="Arial"/>
      <family val="2"/>
    </font>
    <font>
      <b/>
      <u val="single"/>
      <sz val="10"/>
      <color indexed="60"/>
      <name val="Arial"/>
      <family val="2"/>
    </font>
    <font>
      <u val="single"/>
      <sz val="10"/>
      <color indexed="60"/>
      <name val="Arial"/>
      <family val="2"/>
    </font>
    <font>
      <b/>
      <sz val="10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60"/>
      <name val="Arial"/>
      <family val="2"/>
    </font>
    <font>
      <sz val="11"/>
      <color rgb="FF000000"/>
      <name val="Calibri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b/>
      <u val="single"/>
      <sz val="12"/>
      <color rgb="FFC00000"/>
      <name val="Arial"/>
      <family val="2"/>
    </font>
    <font>
      <u val="single"/>
      <sz val="12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0"/>
      <color theme="1"/>
      <name val="Calibri"/>
      <family val="2"/>
    </font>
    <font>
      <b/>
      <sz val="12"/>
      <color rgb="FFC00000"/>
      <name val="Arial"/>
      <family val="2"/>
    </font>
    <font>
      <b/>
      <u val="single"/>
      <sz val="10"/>
      <color rgb="FFC00000"/>
      <name val="Arial"/>
      <family val="2"/>
    </font>
    <font>
      <u val="single"/>
      <sz val="10"/>
      <color rgb="FFC00000"/>
      <name val="Arial"/>
      <family val="2"/>
    </font>
    <font>
      <b/>
      <sz val="10"/>
      <color rgb="FFC00000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rgb="FFC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9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3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195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197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1" fontId="0" fillId="0" borderId="0" applyFont="0" applyFill="0" applyBorder="0" applyAlignment="0" applyProtection="0"/>
    <xf numFmtId="0" fontId="19" fillId="0" borderId="0">
      <alignment/>
      <protection/>
    </xf>
    <xf numFmtId="169" fontId="0" fillId="0" borderId="0" applyFont="0" applyFill="0" applyBorder="0" applyAlignment="0" applyProtection="0"/>
    <xf numFmtId="192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198" fontId="0" fillId="0" borderId="0" applyFont="0" applyFill="0" applyBorder="0" applyAlignment="0" applyProtection="0"/>
    <xf numFmtId="188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7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77" fontId="27" fillId="0" borderId="0">
      <alignment/>
      <protection/>
    </xf>
    <xf numFmtId="0" fontId="28" fillId="0" borderId="10" applyNumberFormat="0" applyFill="0" applyAlignment="0" applyProtection="0"/>
    <xf numFmtId="206" fontId="17" fillId="0" borderId="0" applyFont="0" applyFill="0" applyBorder="0" applyAlignment="0" applyProtection="0"/>
    <xf numFmtId="186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09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199" fontId="29" fillId="0" borderId="0" applyFill="0" applyBorder="0" applyAlignment="0" applyProtection="0"/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07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203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04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05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0" fontId="10" fillId="0" borderId="0">
      <alignment horizontal="right"/>
      <protection/>
    </xf>
    <xf numFmtId="0" fontId="44" fillId="0" borderId="0" applyProtection="0">
      <alignment/>
    </xf>
    <xf numFmtId="208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35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77" fontId="3" fillId="0" borderId="0" xfId="0" applyNumberFormat="1" applyFont="1" applyBorder="1" applyAlignment="1">
      <alignment wrapText="1"/>
    </xf>
    <xf numFmtId="0" fontId="3" fillId="0" borderId="15" xfId="0" applyFont="1" applyFill="1" applyBorder="1" applyAlignment="1">
      <alignment/>
    </xf>
    <xf numFmtId="0" fontId="4" fillId="0" borderId="16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0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71" fillId="0" borderId="0" xfId="0" applyFont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72" fillId="0" borderId="23" xfId="0" applyNumberFormat="1" applyFont="1" applyFill="1" applyBorder="1" applyAlignment="1">
      <alignment horizontal="center" vertical="center"/>
    </xf>
    <xf numFmtId="49" fontId="72" fillId="0" borderId="24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7" fontId="3" fillId="0" borderId="9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/>
    </xf>
    <xf numFmtId="177" fontId="8" fillId="26" borderId="9" xfId="0" applyNumberFormat="1" applyFont="1" applyFill="1" applyBorder="1" applyAlignment="1">
      <alignment horizontal="center"/>
    </xf>
    <xf numFmtId="177" fontId="4" fillId="26" borderId="28" xfId="0" applyNumberFormat="1" applyFont="1" applyFill="1" applyBorder="1" applyAlignment="1">
      <alignment horizontal="center"/>
    </xf>
    <xf numFmtId="0" fontId="74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4" fillId="0" borderId="29" xfId="0" applyFont="1" applyFill="1" applyBorder="1" applyAlignment="1">
      <alignment horizontal="center"/>
    </xf>
    <xf numFmtId="49" fontId="72" fillId="0" borderId="24" xfId="0" applyNumberFormat="1" applyFont="1" applyFill="1" applyBorder="1" applyAlignment="1">
      <alignment horizontal="center" vertical="center"/>
    </xf>
    <xf numFmtId="177" fontId="3" fillId="26" borderId="28" xfId="0" applyNumberFormat="1" applyFont="1" applyFill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6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4" fillId="27" borderId="9" xfId="0" applyNumberFormat="1" applyFont="1" applyFill="1" applyBorder="1" applyAlignment="1">
      <alignment horizontal="center"/>
    </xf>
    <xf numFmtId="177" fontId="8" fillId="27" borderId="9" xfId="0" applyNumberFormat="1" applyFont="1" applyFill="1" applyBorder="1" applyAlignment="1">
      <alignment horizontal="center"/>
    </xf>
    <xf numFmtId="177" fontId="3" fillId="27" borderId="9" xfId="0" applyNumberFormat="1" applyFont="1" applyFill="1" applyBorder="1" applyAlignment="1">
      <alignment horizontal="center"/>
    </xf>
    <xf numFmtId="49" fontId="4" fillId="27" borderId="28" xfId="0" applyNumberFormat="1" applyFont="1" applyFill="1" applyBorder="1" applyAlignment="1">
      <alignment horizontal="center"/>
    </xf>
    <xf numFmtId="0" fontId="75" fillId="26" borderId="15" xfId="0" applyFont="1" applyFill="1" applyBorder="1" applyAlignment="1">
      <alignment horizontal="center"/>
    </xf>
    <xf numFmtId="0" fontId="72" fillId="28" borderId="16" xfId="0" applyFont="1" applyFill="1" applyBorder="1" applyAlignment="1">
      <alignment horizontal="center"/>
    </xf>
    <xf numFmtId="177" fontId="72" fillId="28" borderId="9" xfId="0" applyNumberFormat="1" applyFont="1" applyFill="1" applyBorder="1" applyAlignment="1">
      <alignment horizontal="center"/>
    </xf>
    <xf numFmtId="177" fontId="72" fillId="28" borderId="28" xfId="0" applyNumberFormat="1" applyFont="1" applyFill="1" applyBorder="1" applyAlignment="1">
      <alignment horizontal="center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177" fontId="72" fillId="29" borderId="30" xfId="0" applyNumberFormat="1" applyFont="1" applyFill="1" applyBorder="1" applyAlignment="1">
      <alignment horizontal="center"/>
    </xf>
    <xf numFmtId="0" fontId="75" fillId="26" borderId="16" xfId="0" applyFont="1" applyFill="1" applyBorder="1" applyAlignment="1">
      <alignment horizontal="center"/>
    </xf>
    <xf numFmtId="177" fontId="75" fillId="26" borderId="9" xfId="0" applyNumberFormat="1" applyFont="1" applyFill="1" applyBorder="1" applyAlignment="1">
      <alignment horizontal="center"/>
    </xf>
    <xf numFmtId="177" fontId="72" fillId="26" borderId="28" xfId="0" applyNumberFormat="1" applyFont="1" applyFill="1" applyBorder="1" applyAlignment="1">
      <alignment horizontal="center"/>
    </xf>
    <xf numFmtId="49" fontId="3" fillId="27" borderId="21" xfId="0" applyNumberFormat="1" applyFont="1" applyFill="1" applyBorder="1" applyAlignment="1">
      <alignment horizontal="center"/>
    </xf>
    <xf numFmtId="0" fontId="3" fillId="27" borderId="1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77" fontId="4" fillId="27" borderId="23" xfId="0" applyNumberFormat="1" applyFont="1" applyFill="1" applyBorder="1" applyAlignment="1">
      <alignment horizontal="center"/>
    </xf>
    <xf numFmtId="177" fontId="4" fillId="26" borderId="24" xfId="0" applyNumberFormat="1" applyFont="1" applyFill="1" applyBorder="1" applyAlignment="1">
      <alignment horizontal="center"/>
    </xf>
    <xf numFmtId="177" fontId="3" fillId="26" borderId="32" xfId="0" applyNumberFormat="1" applyFont="1" applyFill="1" applyBorder="1" applyAlignment="1">
      <alignment horizontal="center" vertical="top" wrapText="1"/>
    </xf>
    <xf numFmtId="177" fontId="3" fillId="26" borderId="33" xfId="0" applyNumberFormat="1" applyFont="1" applyFill="1" applyBorder="1" applyAlignment="1">
      <alignment horizontal="center" vertical="top" wrapText="1"/>
    </xf>
    <xf numFmtId="177" fontId="76" fillId="26" borderId="34" xfId="0" applyNumberFormat="1" applyFont="1" applyFill="1" applyBorder="1" applyAlignment="1">
      <alignment horizontal="center"/>
    </xf>
    <xf numFmtId="0" fontId="76" fillId="26" borderId="3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73" fillId="0" borderId="0" xfId="0" applyFont="1" applyAlignment="1">
      <alignment horizontal="left"/>
    </xf>
    <xf numFmtId="0" fontId="4" fillId="0" borderId="9" xfId="0" applyFont="1" applyFill="1" applyBorder="1" applyAlignment="1">
      <alignment horizontal="center"/>
    </xf>
    <xf numFmtId="0" fontId="4" fillId="27" borderId="9" xfId="0" applyFont="1" applyFill="1" applyBorder="1" applyAlignment="1">
      <alignment horizontal="center"/>
    </xf>
    <xf numFmtId="0" fontId="4" fillId="27" borderId="9" xfId="0" applyFont="1" applyFill="1" applyBorder="1" applyAlignment="1">
      <alignment horizontal="center"/>
    </xf>
    <xf numFmtId="0" fontId="3" fillId="27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27" borderId="9" xfId="0" applyNumberFormat="1" applyFont="1" applyFill="1" applyBorder="1" applyAlignment="1">
      <alignment horizontal="center" vertical="center"/>
    </xf>
    <xf numFmtId="0" fontId="78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74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0" fontId="73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3" fontId="0" fillId="27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3" fontId="0" fillId="26" borderId="28" xfId="0" applyNumberFormat="1" applyFont="1" applyFill="1" applyBorder="1" applyAlignment="1">
      <alignment horizontal="center" vertical="center"/>
    </xf>
    <xf numFmtId="0" fontId="8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0" fillId="27" borderId="9" xfId="0" applyFont="1" applyFill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71" fillId="0" borderId="0" xfId="0" applyFont="1" applyAlignment="1">
      <alignment/>
    </xf>
    <xf numFmtId="0" fontId="3" fillId="0" borderId="20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9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vertical="center" wrapText="1"/>
      <protection/>
    </xf>
    <xf numFmtId="0" fontId="2" fillId="0" borderId="0" xfId="104" applyFont="1" applyFill="1" applyAlignment="1">
      <alignment vertical="center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71" fillId="0" borderId="0" xfId="104" applyFont="1" applyFill="1" applyAlignment="1">
      <alignment vertical="center"/>
      <protection/>
    </xf>
    <xf numFmtId="0" fontId="77" fillId="0" borderId="0" xfId="104" applyFont="1" applyFill="1" applyAlignment="1">
      <alignment vertical="center"/>
      <protection/>
    </xf>
    <xf numFmtId="0" fontId="77" fillId="0" borderId="0" xfId="104" applyFont="1" applyFill="1" applyBorder="1" applyAlignment="1">
      <alignment vertical="center"/>
      <protection/>
    </xf>
    <xf numFmtId="0" fontId="73" fillId="0" borderId="0" xfId="104" applyFont="1" applyFill="1" applyAlignment="1">
      <alignment vertical="center"/>
      <protection/>
    </xf>
    <xf numFmtId="0" fontId="74" fillId="0" borderId="0" xfId="104" applyFont="1" applyFill="1" applyAlignment="1">
      <alignment vertical="center"/>
      <protection/>
    </xf>
    <xf numFmtId="0" fontId="74" fillId="0" borderId="0" xfId="104" applyFont="1" applyFill="1" applyAlignment="1">
      <alignment horizontal="left" vertical="center"/>
      <protection/>
    </xf>
    <xf numFmtId="0" fontId="74" fillId="0" borderId="0" xfId="104" applyFont="1" applyFill="1" applyBorder="1" applyAlignment="1">
      <alignment vertical="center"/>
      <protection/>
    </xf>
    <xf numFmtId="0" fontId="1" fillId="0" borderId="0" xfId="104" applyFont="1" applyFill="1" applyBorder="1" applyAlignment="1">
      <alignment vertical="center" wrapText="1"/>
      <protection/>
    </xf>
    <xf numFmtId="0" fontId="0" fillId="27" borderId="15" xfId="104" applyFill="1" applyBorder="1" applyAlignment="1">
      <alignment vertical="center" wrapText="1"/>
      <protection/>
    </xf>
    <xf numFmtId="0" fontId="0" fillId="27" borderId="9" xfId="104" applyFill="1" applyBorder="1" applyAlignment="1">
      <alignment vertical="center" wrapText="1"/>
      <protection/>
    </xf>
    <xf numFmtId="0" fontId="0" fillId="27" borderId="28" xfId="104" applyFill="1" applyBorder="1" applyAlignment="1">
      <alignment vertical="center" wrapText="1"/>
      <protection/>
    </xf>
    <xf numFmtId="0" fontId="0" fillId="27" borderId="37" xfId="104" applyFill="1" applyBorder="1" applyAlignment="1">
      <alignment vertical="center" wrapText="1"/>
      <protection/>
    </xf>
    <xf numFmtId="0" fontId="0" fillId="27" borderId="30" xfId="104" applyFill="1" applyBorder="1" applyAlignment="1">
      <alignment vertical="center" wrapText="1"/>
      <protection/>
    </xf>
    <xf numFmtId="0" fontId="0" fillId="27" borderId="38" xfId="104" applyFill="1" applyBorder="1" applyAlignment="1">
      <alignment vertical="center" wrapText="1"/>
      <protection/>
    </xf>
    <xf numFmtId="0" fontId="0" fillId="27" borderId="39" xfId="104" applyFill="1" applyBorder="1" applyAlignment="1">
      <alignment vertical="center" wrapText="1"/>
      <protection/>
    </xf>
    <xf numFmtId="0" fontId="0" fillId="27" borderId="40" xfId="104" applyFill="1" applyBorder="1" applyAlignment="1">
      <alignment vertical="center" wrapText="1"/>
      <protection/>
    </xf>
    <xf numFmtId="0" fontId="0" fillId="27" borderId="41" xfId="104" applyFill="1" applyBorder="1" applyAlignment="1">
      <alignment vertical="center" wrapText="1"/>
      <protection/>
    </xf>
    <xf numFmtId="0" fontId="3" fillId="0" borderId="42" xfId="104" applyFont="1" applyFill="1" applyBorder="1" applyAlignment="1">
      <alignment horizontal="center" vertical="center" wrapText="1"/>
      <protection/>
    </xf>
    <xf numFmtId="0" fontId="3" fillId="0" borderId="35" xfId="104" applyFont="1" applyFill="1" applyBorder="1" applyAlignment="1">
      <alignment horizontal="center" vertical="center" wrapText="1"/>
      <protection/>
    </xf>
    <xf numFmtId="0" fontId="80" fillId="0" borderId="16" xfId="0" applyFont="1" applyBorder="1" applyAlignment="1">
      <alignment horizontal="center" vertical="center" wrapText="1"/>
    </xf>
    <xf numFmtId="0" fontId="80" fillId="0" borderId="43" xfId="0" applyFont="1" applyFill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80" fillId="0" borderId="28" xfId="0" applyFont="1" applyBorder="1" applyAlignment="1">
      <alignment horizontal="center" vertical="center" wrapText="1"/>
    </xf>
    <xf numFmtId="9" fontId="71" fillId="27" borderId="44" xfId="0" applyNumberFormat="1" applyFont="1" applyFill="1" applyBorder="1" applyAlignment="1">
      <alignment horizontal="center" vertical="center" wrapText="1"/>
    </xf>
    <xf numFmtId="0" fontId="4" fillId="27" borderId="16" xfId="0" applyFont="1" applyFill="1" applyBorder="1" applyAlignment="1">
      <alignment horizontal="center" vertical="center"/>
    </xf>
    <xf numFmtId="0" fontId="4" fillId="27" borderId="9" xfId="0" applyFont="1" applyFill="1" applyBorder="1" applyAlignment="1">
      <alignment/>
    </xf>
    <xf numFmtId="0" fontId="3" fillId="0" borderId="45" xfId="0" applyFont="1" applyBorder="1" applyAlignment="1">
      <alignment vertical="center" wrapText="1"/>
    </xf>
    <xf numFmtId="177" fontId="72" fillId="29" borderId="38" xfId="0" applyNumberFormat="1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/>
    </xf>
    <xf numFmtId="0" fontId="4" fillId="27" borderId="49" xfId="0" applyFont="1" applyFill="1" applyBorder="1" applyAlignment="1">
      <alignment horizontal="center"/>
    </xf>
    <xf numFmtId="0" fontId="4" fillId="27" borderId="50" xfId="0" applyFont="1" applyFill="1" applyBorder="1" applyAlignment="1">
      <alignment horizontal="center"/>
    </xf>
    <xf numFmtId="0" fontId="4" fillId="27" borderId="51" xfId="0" applyFont="1" applyFill="1" applyBorder="1" applyAlignment="1">
      <alignment horizontal="center"/>
    </xf>
    <xf numFmtId="177" fontId="4" fillId="27" borderId="50" xfId="0" applyNumberFormat="1" applyFont="1" applyFill="1" applyBorder="1" applyAlignment="1">
      <alignment horizontal="center" vertical="center"/>
    </xf>
    <xf numFmtId="0" fontId="4" fillId="27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 vertical="center" wrapText="1"/>
    </xf>
    <xf numFmtId="0" fontId="4" fillId="27" borderId="54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3" fontId="0" fillId="27" borderId="56" xfId="0" applyNumberFormat="1" applyFont="1" applyFill="1" applyBorder="1" applyAlignment="1">
      <alignment horizontal="center" vertical="center"/>
    </xf>
    <xf numFmtId="3" fontId="0" fillId="26" borderId="49" xfId="0" applyNumberFormat="1" applyFont="1" applyFill="1" applyBorder="1" applyAlignment="1">
      <alignment horizontal="center" vertical="center"/>
    </xf>
    <xf numFmtId="3" fontId="0" fillId="27" borderId="57" xfId="0" applyNumberFormat="1" applyFont="1" applyFill="1" applyBorder="1" applyAlignment="1">
      <alignment horizontal="center" vertical="center"/>
    </xf>
    <xf numFmtId="3" fontId="0" fillId="27" borderId="50" xfId="0" applyNumberFormat="1" applyFont="1" applyFill="1" applyBorder="1" applyAlignment="1">
      <alignment horizontal="center" vertical="center"/>
    </xf>
    <xf numFmtId="3" fontId="0" fillId="26" borderId="58" xfId="0" applyNumberFormat="1" applyFont="1" applyFill="1" applyBorder="1" applyAlignment="1">
      <alignment horizontal="center" vertical="center"/>
    </xf>
    <xf numFmtId="49" fontId="2" fillId="0" borderId="59" xfId="0" applyNumberFormat="1" applyFont="1" applyBorder="1" applyAlignment="1">
      <alignment horizontal="center" vertical="center"/>
    </xf>
    <xf numFmtId="0" fontId="3" fillId="27" borderId="60" xfId="0" applyFont="1" applyFill="1" applyBorder="1" applyAlignment="1">
      <alignment horizontal="center" vertical="center"/>
    </xf>
    <xf numFmtId="0" fontId="0" fillId="27" borderId="61" xfId="0" applyFont="1" applyFill="1" applyBorder="1" applyAlignment="1">
      <alignment horizontal="center" vertical="center"/>
    </xf>
    <xf numFmtId="3" fontId="0" fillId="26" borderId="62" xfId="0" applyNumberFormat="1" applyFont="1" applyFill="1" applyBorder="1" applyAlignment="1">
      <alignment horizontal="center" vertical="center"/>
    </xf>
    <xf numFmtId="0" fontId="81" fillId="0" borderId="34" xfId="0" applyFont="1" applyBorder="1" applyAlignment="1">
      <alignment horizontal="center"/>
    </xf>
    <xf numFmtId="0" fontId="81" fillId="0" borderId="32" xfId="0" applyFont="1" applyBorder="1" applyAlignment="1">
      <alignment horizontal="center"/>
    </xf>
    <xf numFmtId="0" fontId="81" fillId="0" borderId="0" xfId="0" applyFont="1" applyAlignment="1">
      <alignment horizontal="center" vertical="center" wrapText="1"/>
    </xf>
    <xf numFmtId="3" fontId="0" fillId="27" borderId="44" xfId="0" applyNumberFormat="1" applyFont="1" applyFill="1" applyBorder="1" applyAlignment="1">
      <alignment horizontal="center" vertical="center"/>
    </xf>
    <xf numFmtId="3" fontId="0" fillId="27" borderId="63" xfId="0" applyNumberFormat="1" applyFont="1" applyFill="1" applyBorder="1" applyAlignment="1">
      <alignment horizontal="center" vertical="center"/>
    </xf>
    <xf numFmtId="3" fontId="0" fillId="26" borderId="56" xfId="0" applyNumberFormat="1" applyFont="1" applyFill="1" applyBorder="1" applyAlignment="1">
      <alignment horizontal="center" vertical="center"/>
    </xf>
    <xf numFmtId="3" fontId="0" fillId="26" borderId="57" xfId="0" applyNumberFormat="1" applyFont="1" applyFill="1" applyBorder="1" applyAlignment="1">
      <alignment horizontal="center" vertical="center"/>
    </xf>
    <xf numFmtId="3" fontId="0" fillId="27" borderId="64" xfId="0" applyNumberFormat="1" applyFont="1" applyFill="1" applyBorder="1" applyAlignment="1">
      <alignment horizontal="center" vertical="center"/>
    </xf>
    <xf numFmtId="3" fontId="0" fillId="27" borderId="23" xfId="0" applyNumberFormat="1" applyFont="1" applyFill="1" applyBorder="1" applyAlignment="1">
      <alignment horizontal="center" vertical="center"/>
    </xf>
    <xf numFmtId="3" fontId="0" fillId="27" borderId="65" xfId="0" applyNumberFormat="1" applyFont="1" applyFill="1" applyBorder="1" applyAlignment="1">
      <alignment horizontal="center" vertical="center"/>
    </xf>
    <xf numFmtId="0" fontId="4" fillId="0" borderId="66" xfId="0" applyFont="1" applyBorder="1" applyAlignment="1">
      <alignment horizontal="left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9" xfId="0" applyFont="1" applyBorder="1" applyAlignment="1">
      <alignment horizont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wrapText="1"/>
    </xf>
    <xf numFmtId="49" fontId="3" fillId="0" borderId="67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36" xfId="0" applyNumberFormat="1" applyFont="1" applyFill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80" fillId="27" borderId="9" xfId="0" applyFont="1" applyFill="1" applyBorder="1" applyAlignment="1">
      <alignment horizontal="left" vertical="center" wrapText="1"/>
    </xf>
    <xf numFmtId="0" fontId="82" fillId="0" borderId="0" xfId="0" applyFont="1" applyAlignment="1">
      <alignment horizontal="left"/>
    </xf>
    <xf numFmtId="0" fontId="83" fillId="0" borderId="0" xfId="0" applyFont="1" applyAlignment="1">
      <alignment horizontal="center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2" fillId="0" borderId="0" xfId="0" applyFont="1" applyAlignment="1">
      <alignment/>
    </xf>
    <xf numFmtId="0" fontId="71" fillId="0" borderId="0" xfId="0" applyFont="1" applyBorder="1" applyAlignment="1">
      <alignment horizontal="left"/>
    </xf>
    <xf numFmtId="0" fontId="8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4" fillId="0" borderId="67" xfId="0" applyFont="1" applyBorder="1" applyAlignment="1">
      <alignment horizontal="center" vertical="center" wrapText="1"/>
    </xf>
    <xf numFmtId="0" fontId="66" fillId="27" borderId="66" xfId="0" applyFont="1" applyFill="1" applyBorder="1" applyAlignment="1">
      <alignment horizontal="center" vertical="center" wrapText="1"/>
    </xf>
    <xf numFmtId="0" fontId="84" fillId="0" borderId="66" xfId="0" applyFont="1" applyBorder="1" applyAlignment="1">
      <alignment horizontal="center" vertical="center" wrapText="1"/>
    </xf>
    <xf numFmtId="0" fontId="71" fillId="0" borderId="68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4" fillId="0" borderId="20" xfId="0" applyFont="1" applyBorder="1" applyAlignment="1">
      <alignment horizontal="center" vertical="center" wrapText="1"/>
    </xf>
    <xf numFmtId="0" fontId="80" fillId="0" borderId="69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80" fillId="0" borderId="55" xfId="0" applyFont="1" applyFill="1" applyBorder="1" applyAlignment="1">
      <alignment horizontal="center" vertical="center" wrapText="1"/>
    </xf>
    <xf numFmtId="0" fontId="71" fillId="27" borderId="70" xfId="0" applyFont="1" applyFill="1" applyBorder="1" applyAlignment="1">
      <alignment horizontal="center" vertical="center" wrapText="1"/>
    </xf>
    <xf numFmtId="0" fontId="80" fillId="0" borderId="15" xfId="0" applyFont="1" applyFill="1" applyBorder="1" applyAlignment="1">
      <alignment horizontal="center" vertical="center" wrapText="1"/>
    </xf>
    <xf numFmtId="0" fontId="80" fillId="0" borderId="9" xfId="0" applyFont="1" applyFill="1" applyBorder="1" applyAlignment="1">
      <alignment horizontal="center" vertical="center" wrapText="1"/>
    </xf>
    <xf numFmtId="0" fontId="71" fillId="0" borderId="71" xfId="0" applyFont="1" applyFill="1" applyBorder="1" applyAlignment="1">
      <alignment horizontal="center" vertical="center" wrapText="1"/>
    </xf>
    <xf numFmtId="0" fontId="85" fillId="0" borderId="15" xfId="0" applyFont="1" applyBorder="1" applyAlignment="1">
      <alignment horizontal="center" vertical="center" wrapText="1"/>
    </xf>
    <xf numFmtId="0" fontId="80" fillId="0" borderId="9" xfId="0" applyFont="1" applyFill="1" applyBorder="1" applyAlignment="1">
      <alignment vertical="center" wrapText="1"/>
    </xf>
    <xf numFmtId="0" fontId="80" fillId="0" borderId="9" xfId="0" applyFont="1" applyFill="1" applyBorder="1" applyAlignment="1">
      <alignment horizontal="center" vertical="center" wrapText="1"/>
    </xf>
    <xf numFmtId="0" fontId="80" fillId="0" borderId="16" xfId="0" applyFont="1" applyFill="1" applyBorder="1" applyAlignment="1">
      <alignment horizontal="center" vertical="center" wrapText="1"/>
    </xf>
    <xf numFmtId="0" fontId="80" fillId="0" borderId="28" xfId="0" applyFont="1" applyFill="1" applyBorder="1" applyAlignment="1">
      <alignment horizontal="center" vertical="center" wrapText="1"/>
    </xf>
    <xf numFmtId="9" fontId="0" fillId="0" borderId="43" xfId="109" applyFont="1" applyFill="1" applyBorder="1" applyAlignment="1">
      <alignment horizontal="center" vertical="center" wrapText="1"/>
    </xf>
    <xf numFmtId="0" fontId="80" fillId="0" borderId="20" xfId="0" applyFont="1" applyFill="1" applyBorder="1" applyAlignment="1">
      <alignment horizontal="center" vertical="center" wrapText="1"/>
    </xf>
    <xf numFmtId="0" fontId="80" fillId="27" borderId="16" xfId="0" applyFont="1" applyFill="1" applyBorder="1" applyAlignment="1">
      <alignment horizontal="center" vertical="center" wrapText="1"/>
    </xf>
    <xf numFmtId="9" fontId="0" fillId="26" borderId="43" xfId="109" applyFont="1" applyFill="1" applyBorder="1" applyAlignment="1">
      <alignment horizontal="center" vertical="center" wrapText="1"/>
    </xf>
    <xf numFmtId="0" fontId="80" fillId="27" borderId="15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80" fillId="0" borderId="9" xfId="0" applyFont="1" applyBorder="1" applyAlignment="1">
      <alignment horizontal="left" vertical="center" wrapText="1"/>
    </xf>
    <xf numFmtId="0" fontId="0" fillId="27" borderId="9" xfId="0" applyFont="1" applyFill="1" applyBorder="1" applyAlignment="1">
      <alignment horizontal="center" vertical="center" wrapText="1"/>
    </xf>
    <xf numFmtId="0" fontId="0" fillId="27" borderId="16" xfId="0" applyFont="1" applyFill="1" applyBorder="1" applyAlignment="1">
      <alignment horizontal="center" vertical="center" wrapText="1"/>
    </xf>
    <xf numFmtId="0" fontId="0" fillId="27" borderId="2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27" borderId="9" xfId="0" applyFont="1" applyFill="1" applyBorder="1" applyAlignment="1">
      <alignment horizontal="center"/>
    </xf>
    <xf numFmtId="0" fontId="86" fillId="0" borderId="16" xfId="0" applyFont="1" applyFill="1" applyBorder="1" applyAlignment="1">
      <alignment horizontal="center" vertical="center" wrapText="1"/>
    </xf>
    <xf numFmtId="0" fontId="86" fillId="27" borderId="16" xfId="0" applyFont="1" applyFill="1" applyBorder="1" applyAlignment="1">
      <alignment horizontal="center" vertical="center" wrapText="1"/>
    </xf>
    <xf numFmtId="0" fontId="86" fillId="27" borderId="36" xfId="0" applyFont="1" applyFill="1" applyBorder="1" applyAlignment="1">
      <alignment horizontal="center" vertical="center" wrapText="1"/>
    </xf>
    <xf numFmtId="0" fontId="86" fillId="27" borderId="15" xfId="0" applyFont="1" applyFill="1" applyBorder="1" applyAlignment="1">
      <alignment horizontal="center" vertical="center" wrapText="1"/>
    </xf>
    <xf numFmtId="0" fontId="86" fillId="27" borderId="15" xfId="0" applyFont="1" applyFill="1" applyBorder="1" applyAlignment="1">
      <alignment horizontal="center" vertical="center" wrapText="1"/>
    </xf>
    <xf numFmtId="0" fontId="86" fillId="0" borderId="15" xfId="0" applyFont="1" applyFill="1" applyBorder="1" applyAlignment="1">
      <alignment horizontal="center" vertical="center" wrapText="1"/>
    </xf>
    <xf numFmtId="9" fontId="71" fillId="27" borderId="44" xfId="0" applyNumberFormat="1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/>
    </xf>
    <xf numFmtId="177" fontId="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27" borderId="9" xfId="0" applyNumberFormat="1" applyFont="1" applyFill="1" applyBorder="1" applyAlignment="1">
      <alignment horizontal="center" vertical="center" wrapText="1"/>
    </xf>
    <xf numFmtId="3" fontId="86" fillId="27" borderId="9" xfId="0" applyNumberFormat="1" applyFont="1" applyFill="1" applyBorder="1" applyAlignment="1">
      <alignment horizontal="center" vertical="center" wrapText="1"/>
    </xf>
    <xf numFmtId="0" fontId="0" fillId="27" borderId="15" xfId="104" applyFill="1" applyBorder="1" applyAlignment="1">
      <alignment horizontal="right" vertical="center" wrapText="1"/>
      <protection/>
    </xf>
    <xf numFmtId="0" fontId="0" fillId="27" borderId="9" xfId="104" applyFill="1" applyBorder="1" applyAlignment="1">
      <alignment horizontal="center" vertical="center" wrapText="1"/>
      <protection/>
    </xf>
    <xf numFmtId="0" fontId="4" fillId="27" borderId="16" xfId="0" applyFont="1" applyFill="1" applyBorder="1" applyAlignment="1">
      <alignment horizontal="center"/>
    </xf>
    <xf numFmtId="0" fontId="4" fillId="27" borderId="43" xfId="0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/>
    </xf>
    <xf numFmtId="0" fontId="71" fillId="0" borderId="73" xfId="0" applyFont="1" applyFill="1" applyBorder="1" applyAlignment="1">
      <alignment horizontal="center"/>
    </xf>
    <xf numFmtId="0" fontId="71" fillId="0" borderId="44" xfId="0" applyFont="1" applyFill="1" applyBorder="1" applyAlignment="1">
      <alignment horizontal="center"/>
    </xf>
    <xf numFmtId="0" fontId="72" fillId="0" borderId="74" xfId="0" applyFont="1" applyFill="1" applyBorder="1" applyAlignment="1">
      <alignment horizontal="center"/>
    </xf>
    <xf numFmtId="0" fontId="72" fillId="0" borderId="75" xfId="0" applyFont="1" applyFill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4" fillId="27" borderId="16" xfId="0" applyFont="1" applyFill="1" applyBorder="1" applyAlignment="1">
      <alignment horizontal="left"/>
    </xf>
    <xf numFmtId="0" fontId="4" fillId="27" borderId="73" xfId="0" applyFont="1" applyFill="1" applyBorder="1" applyAlignment="1">
      <alignment horizontal="left"/>
    </xf>
    <xf numFmtId="0" fontId="4" fillId="27" borderId="43" xfId="0" applyFont="1" applyFill="1" applyBorder="1" applyAlignment="1">
      <alignment horizontal="left"/>
    </xf>
    <xf numFmtId="0" fontId="3" fillId="0" borderId="74" xfId="0" applyFont="1" applyFill="1" applyBorder="1" applyAlignment="1">
      <alignment horizontal="center"/>
    </xf>
    <xf numFmtId="0" fontId="3" fillId="0" borderId="77" xfId="0" applyFont="1" applyFill="1" applyBorder="1" applyAlignment="1">
      <alignment horizontal="center"/>
    </xf>
    <xf numFmtId="0" fontId="3" fillId="0" borderId="78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/>
    </xf>
    <xf numFmtId="0" fontId="3" fillId="27" borderId="44" xfId="0" applyFont="1" applyFill="1" applyBorder="1" applyAlignment="1">
      <alignment horizontal="center"/>
    </xf>
    <xf numFmtId="0" fontId="2" fillId="0" borderId="79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8" fillId="0" borderId="81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72" fillId="29" borderId="82" xfId="0" applyFont="1" applyFill="1" applyBorder="1" applyAlignment="1">
      <alignment horizontal="center" vertical="center"/>
    </xf>
    <xf numFmtId="0" fontId="72" fillId="29" borderId="8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81" fillId="26" borderId="84" xfId="0" applyFont="1" applyFill="1" applyBorder="1" applyAlignment="1">
      <alignment horizontal="center" vertical="center" wrapText="1"/>
    </xf>
    <xf numFmtId="0" fontId="81" fillId="26" borderId="85" xfId="0" applyFont="1" applyFill="1" applyBorder="1" applyAlignment="1">
      <alignment horizontal="center" vertical="center" wrapText="1"/>
    </xf>
    <xf numFmtId="0" fontId="81" fillId="0" borderId="86" xfId="0" applyFont="1" applyBorder="1" applyAlignment="1">
      <alignment horizontal="center"/>
    </xf>
    <xf numFmtId="0" fontId="81" fillId="0" borderId="77" xfId="0" applyFont="1" applyBorder="1" applyAlignment="1">
      <alignment horizontal="center"/>
    </xf>
    <xf numFmtId="0" fontId="81" fillId="0" borderId="75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87" fillId="0" borderId="89" xfId="0" applyFont="1" applyBorder="1" applyAlignment="1">
      <alignment horizontal="center"/>
    </xf>
    <xf numFmtId="0" fontId="51" fillId="0" borderId="89" xfId="0" applyFont="1" applyBorder="1" applyAlignment="1">
      <alignment horizontal="center"/>
    </xf>
    <xf numFmtId="0" fontId="81" fillId="26" borderId="90" xfId="0" applyFont="1" applyFill="1" applyBorder="1" applyAlignment="1">
      <alignment horizontal="center" vertical="center" wrapText="1"/>
    </xf>
    <xf numFmtId="0" fontId="81" fillId="26" borderId="56" xfId="0" applyFont="1" applyFill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81" fillId="26" borderId="92" xfId="0" applyFont="1" applyFill="1" applyBorder="1" applyAlignment="1">
      <alignment horizontal="center" vertical="center" wrapText="1"/>
    </xf>
    <xf numFmtId="0" fontId="81" fillId="26" borderId="43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27" borderId="16" xfId="0" applyFont="1" applyFill="1" applyBorder="1" applyAlignment="1">
      <alignment horizontal="center"/>
    </xf>
    <xf numFmtId="0" fontId="0" fillId="27" borderId="43" xfId="0" applyFont="1" applyFill="1" applyBorder="1" applyAlignment="1">
      <alignment horizontal="center"/>
    </xf>
    <xf numFmtId="0" fontId="84" fillId="0" borderId="81" xfId="0" applyFont="1" applyBorder="1" applyAlignment="1">
      <alignment horizontal="left" vertical="center" wrapText="1"/>
    </xf>
    <xf numFmtId="0" fontId="84" fillId="0" borderId="43" xfId="0" applyFont="1" applyBorder="1" applyAlignment="1">
      <alignment horizontal="left" vertical="center" wrapText="1"/>
    </xf>
    <xf numFmtId="0" fontId="84" fillId="0" borderId="9" xfId="0" applyFont="1" applyBorder="1" applyAlignment="1">
      <alignment horizontal="center" vertical="center" wrapText="1"/>
    </xf>
    <xf numFmtId="0" fontId="80" fillId="27" borderId="93" xfId="0" applyFont="1" applyFill="1" applyBorder="1" applyAlignment="1">
      <alignment horizontal="center" vertical="center" wrapText="1"/>
    </xf>
    <xf numFmtId="0" fontId="80" fillId="27" borderId="26" xfId="0" applyFont="1" applyFill="1" applyBorder="1" applyAlignment="1">
      <alignment horizontal="center" vertical="center" wrapText="1"/>
    </xf>
    <xf numFmtId="0" fontId="80" fillId="27" borderId="92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3" fillId="0" borderId="95" xfId="104" applyFont="1" applyFill="1" applyBorder="1" applyAlignment="1">
      <alignment horizontal="center" vertical="center" wrapText="1"/>
      <protection/>
    </xf>
    <xf numFmtId="0" fontId="3" fillId="0" borderId="36" xfId="104" applyFont="1" applyFill="1" applyBorder="1" applyAlignment="1">
      <alignment horizontal="center" vertical="center" wrapText="1"/>
      <protection/>
    </xf>
    <xf numFmtId="0" fontId="3" fillId="0" borderId="96" xfId="104" applyFont="1" applyFill="1" applyBorder="1" applyAlignment="1">
      <alignment horizontal="center" vertical="center" wrapText="1"/>
      <protection/>
    </xf>
    <xf numFmtId="0" fontId="3" fillId="0" borderId="42" xfId="104" applyFont="1" applyFill="1" applyBorder="1" applyAlignment="1">
      <alignment horizontal="center" vertical="center" wrapText="1"/>
      <protection/>
    </xf>
    <xf numFmtId="0" fontId="3" fillId="0" borderId="20" xfId="104" applyFont="1" applyFill="1" applyBorder="1" applyAlignment="1">
      <alignment horizontal="center" vertical="center" wrapText="1"/>
      <protection/>
    </xf>
    <xf numFmtId="0" fontId="3" fillId="0" borderId="35" xfId="104" applyFont="1" applyFill="1" applyBorder="1" applyAlignment="1">
      <alignment horizontal="center" vertical="center" wrapText="1"/>
      <protection/>
    </xf>
    <xf numFmtId="0" fontId="3" fillId="0" borderId="97" xfId="104" applyFont="1" applyFill="1" applyBorder="1" applyAlignment="1">
      <alignment horizontal="center" vertical="center" wrapText="1"/>
      <protection/>
    </xf>
    <xf numFmtId="0" fontId="3" fillId="0" borderId="78" xfId="104" applyFont="1" applyFill="1" applyBorder="1" applyAlignment="1">
      <alignment horizontal="center" vertical="center" wrapText="1"/>
      <protection/>
    </xf>
    <xf numFmtId="0" fontId="3" fillId="0" borderId="98" xfId="104" applyFont="1" applyFill="1" applyBorder="1" applyAlignment="1">
      <alignment horizontal="center" vertical="center" wrapText="1"/>
      <protection/>
    </xf>
  </cellXfs>
  <cellStyles count="141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Table" xfId="105"/>
    <cellStyle name="Note" xfId="106"/>
    <cellStyle name="Output" xfId="107"/>
    <cellStyle name="Output Amounts" xfId="108"/>
    <cellStyle name="Percent" xfId="109"/>
    <cellStyle name="Percent [2]" xfId="110"/>
    <cellStyle name="percentage difference" xfId="111"/>
    <cellStyle name="percentage difference one decimal" xfId="112"/>
    <cellStyle name="percentage difference zero decimal" xfId="113"/>
    <cellStyle name="Pevný" xfId="114"/>
    <cellStyle name="Presentation" xfId="115"/>
    <cellStyle name="Proj" xfId="116"/>
    <cellStyle name="Publication" xfId="117"/>
    <cellStyle name="STYL1 - Style1" xfId="118"/>
    <cellStyle name="Style 1" xfId="119"/>
    <cellStyle name="Text" xfId="120"/>
    <cellStyle name="Title" xfId="121"/>
    <cellStyle name="Total" xfId="122"/>
    <cellStyle name="Warning Text" xfId="123"/>
    <cellStyle name="WebAnchor1" xfId="124"/>
    <cellStyle name="WebAnchor2" xfId="125"/>
    <cellStyle name="WebAnchor3" xfId="126"/>
    <cellStyle name="WebAnchor4" xfId="127"/>
    <cellStyle name="WebAnchor5" xfId="128"/>
    <cellStyle name="WebAnchor6" xfId="129"/>
    <cellStyle name="WebAnchor7" xfId="130"/>
    <cellStyle name="Webexclude" xfId="131"/>
    <cellStyle name="WebFN" xfId="132"/>
    <cellStyle name="WebFN1" xfId="133"/>
    <cellStyle name="WebFN2" xfId="134"/>
    <cellStyle name="WebFN3" xfId="135"/>
    <cellStyle name="WebFN4" xfId="136"/>
    <cellStyle name="WebHR" xfId="137"/>
    <cellStyle name="WebIndent1" xfId="138"/>
    <cellStyle name="WebIndent1wFN3" xfId="139"/>
    <cellStyle name="WebIndent2" xfId="140"/>
    <cellStyle name="WebNoBR" xfId="141"/>
    <cellStyle name="Záhlaví 1" xfId="142"/>
    <cellStyle name="Záhlaví 2" xfId="143"/>
    <cellStyle name="zero" xfId="144"/>
    <cellStyle name="ДАТА" xfId="145"/>
    <cellStyle name="ДЕНЕЖНЫЙ_BOPENGC" xfId="146"/>
    <cellStyle name="ЗАГОЛОВОК1" xfId="147"/>
    <cellStyle name="ЗАГОЛОВОК2" xfId="148"/>
    <cellStyle name="ИТОГОВЫЙ" xfId="149"/>
    <cellStyle name="Обычный_BOPENGC" xfId="150"/>
    <cellStyle name="ПРОЦЕНТНЫЙ_BOPENGC" xfId="151"/>
    <cellStyle name="ТЕКСТ" xfId="152"/>
    <cellStyle name="ФИКСИРОВАННЫЙ" xfId="153"/>
    <cellStyle name="ФИНАНСОВЫЙ_BOPENGC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zoomScale="115" zoomScaleNormal="115" zoomScalePageLayoutView="0" workbookViewId="0" topLeftCell="A1">
      <selection activeCell="E15" sqref="E15"/>
    </sheetView>
  </sheetViews>
  <sheetFormatPr defaultColWidth="9.140625" defaultRowHeight="12.75"/>
  <cols>
    <col min="1" max="1" width="12.00390625" style="0" customWidth="1"/>
    <col min="2" max="2" width="22.421875" style="0" customWidth="1"/>
    <col min="3" max="3" width="14.00390625" style="0" customWidth="1"/>
    <col min="4" max="4" width="10.28125" style="26" customWidth="1"/>
    <col min="5" max="6" width="12.28125" style="26" customWidth="1"/>
    <col min="7" max="7" width="18.140625" style="26" customWidth="1"/>
    <col min="8" max="8" width="18.28125" style="26" customWidth="1"/>
    <col min="9" max="9" width="15.00390625" style="26" customWidth="1"/>
  </cols>
  <sheetData>
    <row r="2" spans="1:9" s="25" customFormat="1" ht="15.75">
      <c r="A2" s="24" t="s">
        <v>98</v>
      </c>
      <c r="D2" s="30"/>
      <c r="E2" s="30"/>
      <c r="F2" s="30"/>
      <c r="G2" s="30"/>
      <c r="H2" s="30"/>
      <c r="I2" s="30"/>
    </row>
    <row r="3" spans="1:10" ht="15.75">
      <c r="A3" s="1"/>
      <c r="B3" s="3"/>
      <c r="C3" s="3"/>
      <c r="D3" s="45"/>
      <c r="E3" s="45"/>
      <c r="F3" s="45"/>
      <c r="G3" s="45"/>
      <c r="H3" s="45"/>
      <c r="I3" s="45"/>
      <c r="J3" s="3"/>
    </row>
    <row r="4" spans="1:10" ht="13.5" thickBot="1">
      <c r="A4" s="3"/>
      <c r="B4" s="3"/>
      <c r="C4" s="3"/>
      <c r="D4" s="45"/>
      <c r="E4" s="45"/>
      <c r="F4" s="45"/>
      <c r="H4" s="45"/>
      <c r="I4" s="11" t="s">
        <v>60</v>
      </c>
      <c r="J4" s="3"/>
    </row>
    <row r="5" spans="1:10" ht="12.75">
      <c r="A5" s="12"/>
      <c r="B5" s="13"/>
      <c r="C5" s="13"/>
      <c r="D5" s="40"/>
      <c r="E5" s="40"/>
      <c r="F5" s="40"/>
      <c r="G5" s="40"/>
      <c r="H5" s="40"/>
      <c r="I5" s="78"/>
      <c r="J5" s="3"/>
    </row>
    <row r="6" spans="1:10" ht="12.75">
      <c r="A6" s="5" t="s">
        <v>28</v>
      </c>
      <c r="B6" s="266" t="s">
        <v>123</v>
      </c>
      <c r="C6" s="267"/>
      <c r="D6" s="267"/>
      <c r="E6" s="267"/>
      <c r="F6" s="268"/>
      <c r="G6" s="10" t="s">
        <v>29</v>
      </c>
      <c r="H6" s="273">
        <v>1022001</v>
      </c>
      <c r="I6" s="274"/>
      <c r="J6" s="3"/>
    </row>
    <row r="7" spans="1:10" ht="12.75">
      <c r="A7" s="14"/>
      <c r="B7" s="15"/>
      <c r="C7" s="15"/>
      <c r="D7" s="18"/>
      <c r="E7" s="18"/>
      <c r="F7" s="18"/>
      <c r="G7" s="18"/>
      <c r="H7" s="19"/>
      <c r="I7" s="44"/>
      <c r="J7" s="3"/>
    </row>
    <row r="8" spans="1:10" ht="12.75">
      <c r="A8" s="275" t="s">
        <v>30</v>
      </c>
      <c r="B8" s="276"/>
      <c r="C8" s="259" t="s">
        <v>45</v>
      </c>
      <c r="D8" s="260"/>
      <c r="E8" s="260"/>
      <c r="F8" s="260"/>
      <c r="G8" s="260"/>
      <c r="H8" s="260"/>
      <c r="I8" s="261"/>
      <c r="J8" s="3"/>
    </row>
    <row r="9" spans="1:10" ht="12.75">
      <c r="A9" s="277"/>
      <c r="B9" s="278"/>
      <c r="C9" s="22" t="s">
        <v>3</v>
      </c>
      <c r="D9" s="22" t="s">
        <v>4</v>
      </c>
      <c r="E9" s="22" t="s">
        <v>5</v>
      </c>
      <c r="F9" s="22" t="s">
        <v>6</v>
      </c>
      <c r="G9" s="22" t="s">
        <v>42</v>
      </c>
      <c r="H9" s="22" t="s">
        <v>92</v>
      </c>
      <c r="I9" s="23" t="s">
        <v>93</v>
      </c>
      <c r="J9" s="3"/>
    </row>
    <row r="10" spans="1:10" ht="18.75" customHeight="1">
      <c r="A10" s="279"/>
      <c r="B10" s="280"/>
      <c r="C10" s="16" t="s">
        <v>7</v>
      </c>
      <c r="D10" s="16" t="s">
        <v>31</v>
      </c>
      <c r="E10" s="16" t="s">
        <v>59</v>
      </c>
      <c r="F10" s="16" t="s">
        <v>59</v>
      </c>
      <c r="G10" s="16" t="s">
        <v>59</v>
      </c>
      <c r="H10" s="16" t="s">
        <v>7</v>
      </c>
      <c r="I10" s="271" t="s">
        <v>8</v>
      </c>
      <c r="J10" s="3"/>
    </row>
    <row r="11" spans="1:10" ht="33.75">
      <c r="A11" s="20" t="s">
        <v>2</v>
      </c>
      <c r="B11" s="21" t="s">
        <v>61</v>
      </c>
      <c r="C11" s="17" t="s">
        <v>125</v>
      </c>
      <c r="D11" s="17" t="s">
        <v>126</v>
      </c>
      <c r="E11" s="17" t="s">
        <v>127</v>
      </c>
      <c r="F11" s="17" t="s">
        <v>128</v>
      </c>
      <c r="G11" s="17" t="s">
        <v>91</v>
      </c>
      <c r="H11" s="17" t="s">
        <v>88</v>
      </c>
      <c r="I11" s="272"/>
      <c r="J11" s="3"/>
    </row>
    <row r="12" spans="1:10" ht="12.75">
      <c r="A12" s="76" t="s">
        <v>32</v>
      </c>
      <c r="B12" s="77" t="s">
        <v>124</v>
      </c>
      <c r="C12" s="79">
        <v>105704</v>
      </c>
      <c r="D12" s="79">
        <v>109500</v>
      </c>
      <c r="E12" s="79">
        <v>107500</v>
      </c>
      <c r="F12" s="79">
        <v>107500</v>
      </c>
      <c r="G12" s="79">
        <v>70130</v>
      </c>
      <c r="H12" s="79">
        <v>54877</v>
      </c>
      <c r="I12" s="80">
        <f>H12-G12</f>
        <v>-15253</v>
      </c>
      <c r="J12" s="3"/>
    </row>
    <row r="13" spans="1:10" ht="12.75">
      <c r="A13" s="76"/>
      <c r="B13" s="77"/>
      <c r="C13" s="79">
        <v>0</v>
      </c>
      <c r="D13" s="79">
        <v>0</v>
      </c>
      <c r="E13" s="79">
        <v>0</v>
      </c>
      <c r="F13" s="79">
        <v>2000</v>
      </c>
      <c r="G13" s="79">
        <v>0</v>
      </c>
      <c r="H13" s="79">
        <v>0</v>
      </c>
      <c r="I13" s="80">
        <f>H13-G13</f>
        <v>0</v>
      </c>
      <c r="J13" s="3"/>
    </row>
    <row r="14" spans="1:10" ht="13.5" thickBot="1">
      <c r="A14" s="76" t="s">
        <v>62</v>
      </c>
      <c r="B14" s="77" t="s">
        <v>63</v>
      </c>
      <c r="C14" s="79"/>
      <c r="D14" s="79"/>
      <c r="E14" s="79"/>
      <c r="F14" s="79"/>
      <c r="G14" s="79"/>
      <c r="H14" s="79"/>
      <c r="I14" s="80"/>
      <c r="J14" s="3"/>
    </row>
    <row r="15" spans="1:10" ht="14.25" customHeight="1" thickBot="1">
      <c r="A15" s="269" t="s">
        <v>33</v>
      </c>
      <c r="B15" s="270"/>
      <c r="C15" s="81">
        <f aca="true" t="shared" si="0" ref="C15:I15">SUM(C12:C14)</f>
        <v>105704</v>
      </c>
      <c r="D15" s="81">
        <f t="shared" si="0"/>
        <v>109500</v>
      </c>
      <c r="E15" s="81">
        <f t="shared" si="0"/>
        <v>107500</v>
      </c>
      <c r="F15" s="81">
        <f t="shared" si="0"/>
        <v>109500</v>
      </c>
      <c r="G15" s="81">
        <f t="shared" si="0"/>
        <v>70130</v>
      </c>
      <c r="H15" s="81">
        <f t="shared" si="0"/>
        <v>54877</v>
      </c>
      <c r="I15" s="82">
        <f t="shared" si="0"/>
        <v>-15253</v>
      </c>
      <c r="J15" s="3"/>
    </row>
    <row r="16" spans="1:10" ht="14.25" customHeight="1" thickBot="1">
      <c r="A16" s="264" t="s">
        <v>134</v>
      </c>
      <c r="B16" s="265"/>
      <c r="C16" s="85">
        <v>903</v>
      </c>
      <c r="D16" s="85">
        <v>1050</v>
      </c>
      <c r="E16" s="85">
        <v>1050</v>
      </c>
      <c r="F16" s="85">
        <v>1050</v>
      </c>
      <c r="G16" s="85">
        <v>107</v>
      </c>
      <c r="H16" s="85">
        <v>20</v>
      </c>
      <c r="I16" s="80">
        <f>H16-G16</f>
        <v>-87</v>
      </c>
      <c r="J16" s="3"/>
    </row>
    <row r="17" spans="1:10" ht="15" customHeight="1" thickBot="1">
      <c r="A17" s="264" t="s">
        <v>135</v>
      </c>
      <c r="B17" s="265"/>
      <c r="C17" s="85">
        <v>1300</v>
      </c>
      <c r="D17" s="85">
        <v>1500</v>
      </c>
      <c r="E17" s="85">
        <v>1500</v>
      </c>
      <c r="F17" s="85">
        <v>1500</v>
      </c>
      <c r="G17" s="85">
        <v>705</v>
      </c>
      <c r="H17" s="85">
        <v>619</v>
      </c>
      <c r="I17" s="80">
        <f>H17-G17</f>
        <v>-86</v>
      </c>
      <c r="J17" s="3"/>
    </row>
    <row r="18" spans="1:10" s="71" customFormat="1" ht="13.5" thickBot="1">
      <c r="A18" s="262" t="s">
        <v>66</v>
      </c>
      <c r="B18" s="263"/>
      <c r="C18" s="83">
        <f>C15+C17</f>
        <v>107004</v>
      </c>
      <c r="D18" s="83">
        <f>D15+D17</f>
        <v>111000</v>
      </c>
      <c r="E18" s="83">
        <f>E15+E17</f>
        <v>109000</v>
      </c>
      <c r="F18" s="83">
        <f>F15+F17</f>
        <v>111000</v>
      </c>
      <c r="G18" s="83">
        <f>G15+G17+G16</f>
        <v>70942</v>
      </c>
      <c r="H18" s="83">
        <f>H15+H17+H16</f>
        <v>55516</v>
      </c>
      <c r="I18" s="84"/>
      <c r="J18" s="70"/>
    </row>
    <row r="19" spans="1:10" ht="12.75">
      <c r="A19" s="3"/>
      <c r="B19" s="3"/>
      <c r="C19" s="3"/>
      <c r="D19" s="45"/>
      <c r="E19" s="45"/>
      <c r="F19" s="45"/>
      <c r="G19" s="45"/>
      <c r="H19" s="45"/>
      <c r="I19" s="45"/>
      <c r="J19" s="3"/>
    </row>
    <row r="20" spans="1:10" ht="12.75">
      <c r="A20" s="3"/>
      <c r="B20" s="3"/>
      <c r="C20" s="3"/>
      <c r="D20" s="45"/>
      <c r="E20" s="45"/>
      <c r="F20" s="45"/>
      <c r="G20" s="45"/>
      <c r="H20" s="45"/>
      <c r="I20" s="45"/>
      <c r="J20" s="3"/>
    </row>
    <row r="21" spans="1:10" ht="12.75">
      <c r="A21" s="3"/>
      <c r="B21" s="3"/>
      <c r="C21" s="3"/>
      <c r="D21" s="45"/>
      <c r="E21" s="45"/>
      <c r="F21" s="45"/>
      <c r="G21" s="45"/>
      <c r="H21" s="45"/>
      <c r="I21" s="45"/>
      <c r="J21" s="3"/>
    </row>
    <row r="22" spans="1:10" ht="12.75" customHeight="1">
      <c r="A22" s="148"/>
      <c r="B22" s="253" t="s">
        <v>25</v>
      </c>
      <c r="C22" s="254"/>
      <c r="D22" s="37" t="s">
        <v>9</v>
      </c>
      <c r="E22" s="251" t="s">
        <v>129</v>
      </c>
      <c r="F22" s="252"/>
      <c r="G22" s="45"/>
      <c r="H22" s="45"/>
      <c r="I22" s="45"/>
      <c r="J22" s="3"/>
    </row>
    <row r="23" spans="1:10" ht="12.75">
      <c r="A23" s="148"/>
      <c r="B23" s="255"/>
      <c r="C23" s="256"/>
      <c r="D23" s="37" t="s">
        <v>26</v>
      </c>
      <c r="E23" s="251"/>
      <c r="F23" s="252"/>
      <c r="G23" s="45"/>
      <c r="H23" s="45"/>
      <c r="I23" s="45"/>
      <c r="J23" s="3"/>
    </row>
    <row r="24" spans="1:10" ht="17.25" customHeight="1">
      <c r="A24" s="148"/>
      <c r="B24" s="257"/>
      <c r="C24" s="258"/>
      <c r="D24" s="37" t="s">
        <v>27</v>
      </c>
      <c r="E24" s="251"/>
      <c r="F24" s="252"/>
      <c r="G24" s="45"/>
      <c r="H24" s="45"/>
      <c r="I24" s="45"/>
      <c r="J24" s="3"/>
    </row>
    <row r="25" spans="1:10" ht="12.75">
      <c r="A25" s="3"/>
      <c r="B25" s="3"/>
      <c r="C25" s="3"/>
      <c r="D25" s="45"/>
      <c r="E25" s="45"/>
      <c r="F25" s="45"/>
      <c r="G25" s="45"/>
      <c r="H25" s="45"/>
      <c r="I25" s="45"/>
      <c r="J25" s="3"/>
    </row>
  </sheetData>
  <sheetProtection/>
  <mergeCells count="13">
    <mergeCell ref="B6:F6"/>
    <mergeCell ref="A15:B15"/>
    <mergeCell ref="I10:I11"/>
    <mergeCell ref="H6:I6"/>
    <mergeCell ref="A8:B10"/>
    <mergeCell ref="A17:B17"/>
    <mergeCell ref="E22:F22"/>
    <mergeCell ref="E23:F23"/>
    <mergeCell ref="E24:F24"/>
    <mergeCell ref="B22:C24"/>
    <mergeCell ref="C8:I8"/>
    <mergeCell ref="A18:B18"/>
    <mergeCell ref="A16:B1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="115" zoomScaleNormal="115" zoomScalePageLayoutView="0" workbookViewId="0" topLeftCell="A3">
      <selection activeCell="D23" sqref="D23"/>
    </sheetView>
  </sheetViews>
  <sheetFormatPr defaultColWidth="9.140625" defaultRowHeight="12.75"/>
  <cols>
    <col min="1" max="1" width="11.7109375" style="26" customWidth="1"/>
    <col min="2" max="2" width="39.57421875" style="0" customWidth="1"/>
    <col min="3" max="3" width="12.140625" style="0" customWidth="1"/>
    <col min="4" max="4" width="13.57421875" style="26" customWidth="1"/>
    <col min="5" max="5" width="13.28125" style="26" customWidth="1"/>
    <col min="6" max="6" width="15.00390625" style="26" customWidth="1"/>
    <col min="7" max="7" width="18.57421875" style="26" customWidth="1"/>
    <col min="8" max="8" width="19.28125" style="26" customWidth="1"/>
    <col min="9" max="9" width="13.140625" style="56" customWidth="1"/>
  </cols>
  <sheetData>
    <row r="2" spans="1:9" s="25" customFormat="1" ht="15.75">
      <c r="A2" s="86" t="s">
        <v>101</v>
      </c>
      <c r="D2" s="30"/>
      <c r="E2" s="30"/>
      <c r="F2" s="30"/>
      <c r="G2" s="30"/>
      <c r="H2" s="30"/>
      <c r="I2" s="49"/>
    </row>
    <row r="3" spans="1:10" ht="13.5" thickBot="1">
      <c r="A3" s="27"/>
      <c r="B3" s="2"/>
      <c r="C3" s="2"/>
      <c r="D3" s="27"/>
      <c r="E3" s="27"/>
      <c r="F3" s="35"/>
      <c r="G3" s="36"/>
      <c r="H3" s="31"/>
      <c r="I3" s="50" t="s">
        <v>60</v>
      </c>
      <c r="J3" s="3"/>
    </row>
    <row r="4" spans="1:10" s="43" customFormat="1" ht="12.75">
      <c r="A4" s="38"/>
      <c r="B4" s="13"/>
      <c r="C4" s="13"/>
      <c r="D4" s="39"/>
      <c r="E4" s="39"/>
      <c r="F4" s="40"/>
      <c r="G4" s="40"/>
      <c r="H4" s="41"/>
      <c r="I4" s="51"/>
      <c r="J4" s="42"/>
    </row>
    <row r="5" spans="1:10" ht="12.75">
      <c r="A5" s="28" t="s">
        <v>28</v>
      </c>
      <c r="B5" s="89" t="str">
        <f>'Aneksi nr.1'!B6:F6</f>
        <v>Akademia e Shkencave</v>
      </c>
      <c r="C5" s="160"/>
      <c r="D5" s="160"/>
      <c r="E5" s="160"/>
      <c r="F5" s="160"/>
      <c r="G5" s="161"/>
      <c r="H5" s="10" t="s">
        <v>29</v>
      </c>
      <c r="I5" s="65" t="s">
        <v>130</v>
      </c>
      <c r="J5" s="3"/>
    </row>
    <row r="6" spans="1:10" ht="12.75">
      <c r="A6" s="28" t="s">
        <v>1</v>
      </c>
      <c r="B6" s="89" t="str">
        <f>'Aneksi nr.1'!B12</f>
        <v>Veprimtari Akademike</v>
      </c>
      <c r="C6" s="162"/>
      <c r="D6" s="162"/>
      <c r="E6" s="162"/>
      <c r="F6" s="162"/>
      <c r="G6" s="163"/>
      <c r="H6" s="10" t="s">
        <v>64</v>
      </c>
      <c r="I6" s="65" t="s">
        <v>131</v>
      </c>
      <c r="J6" s="3"/>
    </row>
    <row r="7" spans="1:10" s="59" customFormat="1" ht="12.75">
      <c r="A7" s="276" t="s">
        <v>102</v>
      </c>
      <c r="B7" s="287" t="s">
        <v>61</v>
      </c>
      <c r="C7" s="22" t="s">
        <v>3</v>
      </c>
      <c r="D7" s="22" t="s">
        <v>4</v>
      </c>
      <c r="E7" s="22" t="s">
        <v>5</v>
      </c>
      <c r="F7" s="22" t="s">
        <v>6</v>
      </c>
      <c r="G7" s="22" t="s">
        <v>42</v>
      </c>
      <c r="H7" s="22" t="s">
        <v>92</v>
      </c>
      <c r="I7" s="52" t="s">
        <v>93</v>
      </c>
      <c r="J7" s="58"/>
    </row>
    <row r="8" spans="1:10" s="61" customFormat="1" ht="12.75">
      <c r="A8" s="278"/>
      <c r="B8" s="288"/>
      <c r="C8" s="16" t="s">
        <v>7</v>
      </c>
      <c r="D8" s="16" t="s">
        <v>31</v>
      </c>
      <c r="E8" s="16" t="s">
        <v>59</v>
      </c>
      <c r="F8" s="16" t="s">
        <v>59</v>
      </c>
      <c r="G8" s="16" t="s">
        <v>59</v>
      </c>
      <c r="H8" s="16" t="s">
        <v>7</v>
      </c>
      <c r="I8" s="281" t="s">
        <v>8</v>
      </c>
      <c r="J8" s="60"/>
    </row>
    <row r="9" spans="1:10" s="61" customFormat="1" ht="33.75">
      <c r="A9" s="280"/>
      <c r="B9" s="289"/>
      <c r="C9" s="17" t="s">
        <v>132</v>
      </c>
      <c r="D9" s="17" t="s">
        <v>133</v>
      </c>
      <c r="E9" s="17" t="s">
        <v>127</v>
      </c>
      <c r="F9" s="17" t="s">
        <v>128</v>
      </c>
      <c r="G9" s="17" t="s">
        <v>91</v>
      </c>
      <c r="H9" s="17" t="s">
        <v>88</v>
      </c>
      <c r="I9" s="282"/>
      <c r="J9" s="60"/>
    </row>
    <row r="10" spans="1:10" ht="12.75">
      <c r="A10" s="29">
        <v>600</v>
      </c>
      <c r="B10" s="6" t="s">
        <v>10</v>
      </c>
      <c r="C10" s="62">
        <v>27226</v>
      </c>
      <c r="D10" s="62">
        <v>29000</v>
      </c>
      <c r="E10" s="62">
        <v>29000</v>
      </c>
      <c r="F10" s="62">
        <v>29000</v>
      </c>
      <c r="G10" s="62">
        <v>20437</v>
      </c>
      <c r="H10" s="62">
        <v>15376</v>
      </c>
      <c r="I10" s="48">
        <f>H10-G10</f>
        <v>-5061</v>
      </c>
      <c r="J10" s="3"/>
    </row>
    <row r="11" spans="1:10" ht="12.75">
      <c r="A11" s="29">
        <v>601</v>
      </c>
      <c r="B11" s="6" t="s">
        <v>11</v>
      </c>
      <c r="C11" s="62">
        <v>3992</v>
      </c>
      <c r="D11" s="62">
        <v>5500</v>
      </c>
      <c r="E11" s="62">
        <v>5500</v>
      </c>
      <c r="F11" s="62">
        <v>5500</v>
      </c>
      <c r="G11" s="62">
        <v>3893</v>
      </c>
      <c r="H11" s="62">
        <v>2366</v>
      </c>
      <c r="I11" s="48">
        <f aca="true" t="shared" si="0" ref="I11:I16">H11-G11</f>
        <v>-1527</v>
      </c>
      <c r="J11" s="3"/>
    </row>
    <row r="12" spans="1:10" ht="12.75">
      <c r="A12" s="29">
        <v>602</v>
      </c>
      <c r="B12" s="6" t="s">
        <v>12</v>
      </c>
      <c r="C12" s="62">
        <v>42650</v>
      </c>
      <c r="D12" s="62">
        <v>41000</v>
      </c>
      <c r="E12" s="62">
        <v>41000</v>
      </c>
      <c r="F12" s="62">
        <v>41000</v>
      </c>
      <c r="G12" s="62">
        <v>27594</v>
      </c>
      <c r="H12" s="62">
        <v>21082</v>
      </c>
      <c r="I12" s="48">
        <f t="shared" si="0"/>
        <v>-6512</v>
      </c>
      <c r="J12" s="3"/>
    </row>
    <row r="13" spans="1:10" ht="12.75">
      <c r="A13" s="29">
        <v>603</v>
      </c>
      <c r="B13" s="6" t="s">
        <v>13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48">
        <f t="shared" si="0"/>
        <v>0</v>
      </c>
      <c r="J13" s="3"/>
    </row>
    <row r="14" spans="1:10" ht="12.75">
      <c r="A14" s="29">
        <v>604</v>
      </c>
      <c r="B14" s="6" t="s">
        <v>14</v>
      </c>
      <c r="C14" s="62">
        <v>988</v>
      </c>
      <c r="D14" s="62">
        <v>1000</v>
      </c>
      <c r="E14" s="62">
        <v>1000</v>
      </c>
      <c r="F14" s="62">
        <v>1000</v>
      </c>
      <c r="G14" s="62">
        <v>613</v>
      </c>
      <c r="H14" s="62">
        <v>389</v>
      </c>
      <c r="I14" s="48">
        <f t="shared" si="0"/>
        <v>-224</v>
      </c>
      <c r="J14" s="3"/>
    </row>
    <row r="15" spans="1:10" ht="12.75">
      <c r="A15" s="29">
        <v>605</v>
      </c>
      <c r="B15" s="6" t="s">
        <v>15</v>
      </c>
      <c r="C15" s="62">
        <v>377</v>
      </c>
      <c r="D15" s="62">
        <v>400</v>
      </c>
      <c r="E15" s="62">
        <v>400</v>
      </c>
      <c r="F15" s="62">
        <v>400</v>
      </c>
      <c r="G15" s="62">
        <v>400</v>
      </c>
      <c r="H15" s="62">
        <v>373</v>
      </c>
      <c r="I15" s="48">
        <f t="shared" si="0"/>
        <v>-27</v>
      </c>
      <c r="J15" s="3"/>
    </row>
    <row r="16" spans="1:10" ht="12.75">
      <c r="A16" s="29">
        <v>606</v>
      </c>
      <c r="B16" s="6" t="s">
        <v>16</v>
      </c>
      <c r="C16" s="62">
        <v>29130</v>
      </c>
      <c r="D16" s="62">
        <v>30600</v>
      </c>
      <c r="E16" s="62">
        <v>30600</v>
      </c>
      <c r="F16" s="62">
        <v>30600</v>
      </c>
      <c r="G16" s="62">
        <v>15194</v>
      </c>
      <c r="H16" s="62">
        <v>14849</v>
      </c>
      <c r="I16" s="48">
        <f t="shared" si="0"/>
        <v>-345</v>
      </c>
      <c r="J16" s="3"/>
    </row>
    <row r="17" spans="1:10" s="71" customFormat="1" ht="12.75">
      <c r="A17" s="66" t="s">
        <v>17</v>
      </c>
      <c r="B17" s="73" t="s">
        <v>18</v>
      </c>
      <c r="C17" s="74">
        <f>SUM(C10:C16)</f>
        <v>104363</v>
      </c>
      <c r="D17" s="74">
        <f aca="true" t="shared" si="1" ref="D17:I17">SUM(D10:D16)</f>
        <v>107500</v>
      </c>
      <c r="E17" s="74">
        <f>SUM(E10:E16)</f>
        <v>107500</v>
      </c>
      <c r="F17" s="74">
        <f>SUM(F10:F16)</f>
        <v>107500</v>
      </c>
      <c r="G17" s="74">
        <f t="shared" si="1"/>
        <v>68131</v>
      </c>
      <c r="H17" s="74">
        <f t="shared" si="1"/>
        <v>54435</v>
      </c>
      <c r="I17" s="75">
        <f t="shared" si="1"/>
        <v>-13696</v>
      </c>
      <c r="J17" s="70"/>
    </row>
    <row r="18" spans="1:10" ht="12.75">
      <c r="A18" s="29">
        <v>230</v>
      </c>
      <c r="B18" s="6" t="s">
        <v>19</v>
      </c>
      <c r="C18" s="62"/>
      <c r="D18" s="62"/>
      <c r="E18" s="62"/>
      <c r="F18" s="62"/>
      <c r="G18" s="62"/>
      <c r="H18" s="62"/>
      <c r="I18" s="48">
        <f>H18-G18</f>
        <v>0</v>
      </c>
      <c r="J18" s="3"/>
    </row>
    <row r="19" spans="1:10" ht="12.75">
      <c r="A19" s="29">
        <v>231</v>
      </c>
      <c r="B19" s="244" t="s">
        <v>20</v>
      </c>
      <c r="C19" s="62">
        <v>1341</v>
      </c>
      <c r="D19" s="62">
        <v>2000</v>
      </c>
      <c r="E19" s="62">
        <v>0</v>
      </c>
      <c r="F19" s="62">
        <v>2000</v>
      </c>
      <c r="G19" s="62">
        <v>2000</v>
      </c>
      <c r="H19" s="62">
        <v>442</v>
      </c>
      <c r="I19" s="48">
        <f>H19-G19</f>
        <v>-1558</v>
      </c>
      <c r="J19" s="3"/>
    </row>
    <row r="20" spans="1:10" ht="12.75">
      <c r="A20" s="29">
        <v>232</v>
      </c>
      <c r="B20" s="6" t="s">
        <v>21</v>
      </c>
      <c r="C20" s="62"/>
      <c r="D20" s="62"/>
      <c r="E20" s="62"/>
      <c r="F20" s="62"/>
      <c r="G20" s="62"/>
      <c r="H20" s="62">
        <v>0</v>
      </c>
      <c r="I20" s="48">
        <f>H20-G20</f>
        <v>0</v>
      </c>
      <c r="J20" s="3"/>
    </row>
    <row r="21" spans="1:10" ht="12.75">
      <c r="A21" s="46" t="s">
        <v>22</v>
      </c>
      <c r="B21" s="57" t="s">
        <v>43</v>
      </c>
      <c r="C21" s="47">
        <f>SUM(C18:C20)</f>
        <v>1341</v>
      </c>
      <c r="D21" s="47">
        <f aca="true" t="shared" si="2" ref="D21:I21">SUM(D18:D20)</f>
        <v>2000</v>
      </c>
      <c r="E21" s="47">
        <f t="shared" si="2"/>
        <v>0</v>
      </c>
      <c r="F21" s="47">
        <f t="shared" si="2"/>
        <v>2000</v>
      </c>
      <c r="G21" s="47">
        <f t="shared" si="2"/>
        <v>2000</v>
      </c>
      <c r="H21" s="47">
        <f t="shared" si="2"/>
        <v>442</v>
      </c>
      <c r="I21" s="53">
        <f t="shared" si="2"/>
        <v>-1558</v>
      </c>
      <c r="J21" s="3"/>
    </row>
    <row r="22" spans="1:10" ht="12.75">
      <c r="A22" s="29">
        <v>230</v>
      </c>
      <c r="B22" s="6" t="s">
        <v>19</v>
      </c>
      <c r="C22" s="63"/>
      <c r="D22" s="63"/>
      <c r="E22" s="63"/>
      <c r="F22" s="63"/>
      <c r="G22" s="63"/>
      <c r="H22" s="63"/>
      <c r="I22" s="48">
        <f>H22-G22</f>
        <v>0</v>
      </c>
      <c r="J22" s="3"/>
    </row>
    <row r="23" spans="1:10" ht="12.75">
      <c r="A23" s="29">
        <v>231</v>
      </c>
      <c r="B23" s="6" t="s">
        <v>20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48">
        <f>H23-G23</f>
        <v>0</v>
      </c>
      <c r="J23" s="3"/>
    </row>
    <row r="24" spans="1:10" ht="12.75">
      <c r="A24" s="29">
        <v>232</v>
      </c>
      <c r="B24" s="6" t="s">
        <v>21</v>
      </c>
      <c r="C24" s="63"/>
      <c r="D24" s="63"/>
      <c r="E24" s="63"/>
      <c r="F24" s="63"/>
      <c r="G24" s="63"/>
      <c r="H24" s="63"/>
      <c r="I24" s="48">
        <f>H24-G24</f>
        <v>0</v>
      </c>
      <c r="J24" s="3"/>
    </row>
    <row r="25" spans="1:10" ht="12.75">
      <c r="A25" s="46" t="s">
        <v>22</v>
      </c>
      <c r="B25" s="57" t="s">
        <v>44</v>
      </c>
      <c r="C25" s="47">
        <f>SUM(C22:C24)</f>
        <v>0</v>
      </c>
      <c r="D25" s="47">
        <f aca="true" t="shared" si="3" ref="D25:I25">SUM(D22:D24)</f>
        <v>0</v>
      </c>
      <c r="E25" s="47">
        <f t="shared" si="3"/>
        <v>0</v>
      </c>
      <c r="F25" s="47">
        <f t="shared" si="3"/>
        <v>0</v>
      </c>
      <c r="G25" s="47">
        <f t="shared" si="3"/>
        <v>0</v>
      </c>
      <c r="H25" s="47">
        <f t="shared" si="3"/>
        <v>0</v>
      </c>
      <c r="I25" s="53">
        <f t="shared" si="3"/>
        <v>0</v>
      </c>
      <c r="J25" s="3"/>
    </row>
    <row r="26" spans="1:10" s="71" customFormat="1" ht="12.75">
      <c r="A26" s="66" t="s">
        <v>23</v>
      </c>
      <c r="B26" s="67" t="s">
        <v>65</v>
      </c>
      <c r="C26" s="68">
        <f aca="true" t="shared" si="4" ref="C26:I26">C21+C25</f>
        <v>1341</v>
      </c>
      <c r="D26" s="68">
        <f t="shared" si="4"/>
        <v>2000</v>
      </c>
      <c r="E26" s="68">
        <f t="shared" si="4"/>
        <v>0</v>
      </c>
      <c r="F26" s="68">
        <f t="shared" si="4"/>
        <v>2000</v>
      </c>
      <c r="G26" s="68">
        <f t="shared" si="4"/>
        <v>2000</v>
      </c>
      <c r="H26" s="68">
        <f t="shared" si="4"/>
        <v>442</v>
      </c>
      <c r="I26" s="69">
        <f t="shared" si="4"/>
        <v>-1558</v>
      </c>
      <c r="J26" s="70"/>
    </row>
    <row r="27" spans="1:9" ht="12.75">
      <c r="A27" s="283" t="s">
        <v>134</v>
      </c>
      <c r="B27" s="284"/>
      <c r="C27" s="32">
        <v>903</v>
      </c>
      <c r="D27" s="32">
        <v>1050</v>
      </c>
      <c r="E27" s="32">
        <v>1050</v>
      </c>
      <c r="F27" s="32">
        <v>1050</v>
      </c>
      <c r="G27" s="32">
        <v>107</v>
      </c>
      <c r="H27" s="64">
        <v>20</v>
      </c>
      <c r="I27" s="48">
        <f>H27-G27</f>
        <v>-87</v>
      </c>
    </row>
    <row r="28" spans="1:9" ht="12.75">
      <c r="A28" s="283" t="s">
        <v>135</v>
      </c>
      <c r="B28" s="284"/>
      <c r="C28" s="32">
        <v>1300</v>
      </c>
      <c r="D28" s="32">
        <v>1500</v>
      </c>
      <c r="E28" s="32">
        <v>1500</v>
      </c>
      <c r="F28" s="32">
        <v>1500</v>
      </c>
      <c r="G28" s="32">
        <v>705</v>
      </c>
      <c r="H28" s="64">
        <v>619</v>
      </c>
      <c r="I28" s="48">
        <f>H28-G28</f>
        <v>-86</v>
      </c>
    </row>
    <row r="29" spans="1:9" s="71" customFormat="1" ht="18.75" customHeight="1" thickBot="1">
      <c r="A29" s="285" t="s">
        <v>46</v>
      </c>
      <c r="B29" s="286"/>
      <c r="C29" s="72">
        <f aca="true" t="shared" si="5" ref="C29:H29">C17+C26+C28+C27</f>
        <v>107907</v>
      </c>
      <c r="D29" s="72">
        <f t="shared" si="5"/>
        <v>112050</v>
      </c>
      <c r="E29" s="72">
        <f t="shared" si="5"/>
        <v>110050</v>
      </c>
      <c r="F29" s="72">
        <f t="shared" si="5"/>
        <v>112050</v>
      </c>
      <c r="G29" s="72">
        <f t="shared" si="5"/>
        <v>70943</v>
      </c>
      <c r="H29" s="72">
        <f t="shared" si="5"/>
        <v>55516</v>
      </c>
      <c r="I29" s="149">
        <f>I17+I26+I28</f>
        <v>-15340</v>
      </c>
    </row>
    <row r="30" spans="1:9" ht="23.25" customHeight="1">
      <c r="A30" s="8"/>
      <c r="B30" s="4"/>
      <c r="C30" s="4"/>
      <c r="D30" s="33"/>
      <c r="E30" s="33"/>
      <c r="F30" s="33"/>
      <c r="G30" s="33"/>
      <c r="H30" s="33"/>
      <c r="I30" s="54"/>
    </row>
    <row r="31" spans="1:9" ht="11.25" customHeight="1">
      <c r="A31" s="8" t="s">
        <v>171</v>
      </c>
      <c r="B31" s="245" t="s">
        <v>172</v>
      </c>
      <c r="C31" s="4"/>
      <c r="D31" s="33"/>
      <c r="E31" s="33"/>
      <c r="F31" s="33"/>
      <c r="G31" s="33"/>
      <c r="H31" s="33"/>
      <c r="I31" s="54"/>
    </row>
    <row r="33" spans="1:9" ht="17.25" customHeight="1">
      <c r="A33" s="290" t="s">
        <v>24</v>
      </c>
      <c r="B33" s="147" t="s">
        <v>157</v>
      </c>
      <c r="C33" s="253" t="s">
        <v>25</v>
      </c>
      <c r="D33" s="254"/>
      <c r="E33" s="37" t="s">
        <v>9</v>
      </c>
      <c r="F33" s="251" t="s">
        <v>129</v>
      </c>
      <c r="G33" s="252"/>
      <c r="H33" s="34"/>
      <c r="I33" s="55"/>
    </row>
    <row r="34" spans="1:9" ht="19.5" customHeight="1">
      <c r="A34" s="291"/>
      <c r="B34" s="147" t="s">
        <v>26</v>
      </c>
      <c r="C34" s="255"/>
      <c r="D34" s="256"/>
      <c r="E34" s="37" t="s">
        <v>26</v>
      </c>
      <c r="F34" s="251"/>
      <c r="G34" s="252"/>
      <c r="H34" s="34"/>
      <c r="I34" s="55"/>
    </row>
    <row r="35" spans="1:9" ht="21.75" customHeight="1">
      <c r="A35" s="292"/>
      <c r="B35" s="147" t="s">
        <v>27</v>
      </c>
      <c r="C35" s="257"/>
      <c r="D35" s="258"/>
      <c r="E35" s="37" t="s">
        <v>27</v>
      </c>
      <c r="F35" s="251"/>
      <c r="G35" s="252"/>
      <c r="H35" s="34"/>
      <c r="I35" s="55"/>
    </row>
  </sheetData>
  <sheetProtection/>
  <mergeCells count="11">
    <mergeCell ref="F35:G35"/>
    <mergeCell ref="C33:D35"/>
    <mergeCell ref="A7:A9"/>
    <mergeCell ref="A33:A35"/>
    <mergeCell ref="A27:B27"/>
    <mergeCell ref="I8:I9"/>
    <mergeCell ref="A28:B28"/>
    <mergeCell ref="A29:B29"/>
    <mergeCell ref="B7:B9"/>
    <mergeCell ref="F33:G33"/>
    <mergeCell ref="F34:G3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5"/>
  <sheetViews>
    <sheetView zoomScale="85" zoomScaleNormal="85" zoomScalePageLayoutView="0" workbookViewId="0" topLeftCell="A2">
      <selection activeCell="K20" sqref="K20"/>
    </sheetView>
  </sheetViews>
  <sheetFormatPr defaultColWidth="9.140625" defaultRowHeight="12.75"/>
  <cols>
    <col min="1" max="1" width="14.00390625" style="0" customWidth="1"/>
    <col min="2" max="2" width="38.28125" style="0" customWidth="1"/>
    <col min="3" max="3" width="17.421875" style="0" customWidth="1"/>
    <col min="4" max="4" width="14.140625" style="0" customWidth="1"/>
    <col min="5" max="5" width="16.7109375" style="0" customWidth="1"/>
    <col min="6" max="6" width="13.28125" style="0" customWidth="1"/>
    <col min="7" max="7" width="15.00390625" style="0" customWidth="1"/>
    <col min="8" max="8" width="12.7109375" style="0" bestFit="1" customWidth="1"/>
    <col min="9" max="9" width="13.421875" style="0" customWidth="1"/>
    <col min="10" max="10" width="11.57421875" style="0" customWidth="1"/>
    <col min="11" max="11" width="11.00390625" style="0" customWidth="1"/>
    <col min="12" max="12" width="12.7109375" style="0" customWidth="1"/>
    <col min="13" max="13" width="13.8515625" style="0" customWidth="1"/>
    <col min="14" max="14" width="13.57421875" style="0" customWidth="1"/>
    <col min="15" max="15" width="26.7109375" style="0" customWidth="1"/>
    <col min="16" max="16" width="12.57421875" style="0" customWidth="1"/>
    <col min="17" max="18" width="15.140625" style="0" customWidth="1"/>
    <col min="19" max="19" width="32.00390625" style="0" customWidth="1"/>
  </cols>
  <sheetData>
    <row r="2" spans="1:14" s="97" customFormat="1" ht="15.75">
      <c r="A2" s="100" t="s">
        <v>97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s="97" customFormat="1" ht="15.75">
      <c r="A3" s="95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5">
      <c r="A4" s="105" t="s">
        <v>28</v>
      </c>
      <c r="B4" s="146" t="str">
        <f>'Aneksi nr.1'!B6:F6</f>
        <v>Akademia e Shkencave</v>
      </c>
      <c r="C4" s="104" t="s">
        <v>29</v>
      </c>
      <c r="D4" s="90">
        <v>1022001</v>
      </c>
      <c r="E4" s="7"/>
      <c r="F4" s="7"/>
      <c r="G4" s="7"/>
      <c r="H4" s="7"/>
      <c r="I4" s="7"/>
      <c r="J4" s="7"/>
      <c r="K4" s="9"/>
      <c r="L4" s="9"/>
      <c r="M4" s="9"/>
      <c r="N4" s="9"/>
    </row>
    <row r="5" spans="1:14" ht="15">
      <c r="A5" s="91"/>
      <c r="B5" s="92"/>
      <c r="C5" s="92"/>
      <c r="D5" s="92" t="s">
        <v>136</v>
      </c>
      <c r="E5" s="7"/>
      <c r="F5" s="7"/>
      <c r="G5" s="7"/>
      <c r="H5" s="7"/>
      <c r="I5" s="7"/>
      <c r="J5" s="7"/>
      <c r="K5" s="9"/>
      <c r="L5" s="9"/>
      <c r="M5" s="9"/>
      <c r="N5" s="9"/>
    </row>
    <row r="6" spans="1:14" ht="15">
      <c r="A6" s="105" t="s">
        <v>1</v>
      </c>
      <c r="B6" s="146" t="str">
        <f>'Aneksi nr.1'!B12</f>
        <v>Veprimtari Akademike</v>
      </c>
      <c r="C6" s="104" t="s">
        <v>64</v>
      </c>
      <c r="D6" s="90">
        <v>1520</v>
      </c>
      <c r="E6" s="99"/>
      <c r="F6" s="98"/>
      <c r="G6" s="98"/>
      <c r="H6" s="98"/>
      <c r="I6" s="98"/>
      <c r="J6" s="98"/>
      <c r="K6" s="9"/>
      <c r="L6" s="9"/>
      <c r="M6" s="9"/>
      <c r="N6" s="9"/>
    </row>
    <row r="7" spans="1:2" ht="15.75" thickBot="1">
      <c r="A7" s="312"/>
      <c r="B7" s="313"/>
    </row>
    <row r="8" spans="1:19" s="175" customFormat="1" ht="16.5" thickBot="1">
      <c r="A8" s="173"/>
      <c r="B8" s="174" t="s">
        <v>60</v>
      </c>
      <c r="C8" s="174"/>
      <c r="D8" s="174"/>
      <c r="E8" s="174"/>
      <c r="F8" s="174" t="s">
        <v>103</v>
      </c>
      <c r="G8" s="174"/>
      <c r="H8" s="174"/>
      <c r="I8" s="174" t="s">
        <v>104</v>
      </c>
      <c r="J8" s="174"/>
      <c r="K8" s="174"/>
      <c r="L8" s="174" t="s">
        <v>105</v>
      </c>
      <c r="M8" s="174"/>
      <c r="N8" s="174"/>
      <c r="O8" s="174" t="s">
        <v>106</v>
      </c>
      <c r="P8" s="297" t="s">
        <v>110</v>
      </c>
      <c r="Q8" s="298"/>
      <c r="R8" s="299"/>
      <c r="S8" s="309" t="s">
        <v>34</v>
      </c>
    </row>
    <row r="9" spans="1:19" s="106" customFormat="1" ht="33" customHeight="1">
      <c r="A9" s="324" t="s">
        <v>0</v>
      </c>
      <c r="B9" s="326" t="s">
        <v>84</v>
      </c>
      <c r="C9" s="328" t="s">
        <v>85</v>
      </c>
      <c r="D9" s="316" t="s">
        <v>111</v>
      </c>
      <c r="E9" s="318" t="s">
        <v>112</v>
      </c>
      <c r="F9" s="320" t="s">
        <v>113</v>
      </c>
      <c r="G9" s="316" t="s">
        <v>114</v>
      </c>
      <c r="H9" s="318" t="s">
        <v>115</v>
      </c>
      <c r="I9" s="320" t="s">
        <v>116</v>
      </c>
      <c r="J9" s="316" t="s">
        <v>117</v>
      </c>
      <c r="K9" s="318" t="s">
        <v>118</v>
      </c>
      <c r="L9" s="320" t="s">
        <v>119</v>
      </c>
      <c r="M9" s="316" t="s">
        <v>120</v>
      </c>
      <c r="N9" s="318" t="s">
        <v>121</v>
      </c>
      <c r="O9" s="320" t="s">
        <v>122</v>
      </c>
      <c r="P9" s="314" t="s">
        <v>107</v>
      </c>
      <c r="Q9" s="322" t="s">
        <v>108</v>
      </c>
      <c r="R9" s="295" t="s">
        <v>109</v>
      </c>
      <c r="S9" s="310"/>
    </row>
    <row r="10" spans="1:19" s="106" customFormat="1" ht="27" customHeight="1" thickBot="1">
      <c r="A10" s="325"/>
      <c r="B10" s="327"/>
      <c r="C10" s="329"/>
      <c r="D10" s="317"/>
      <c r="E10" s="319"/>
      <c r="F10" s="321"/>
      <c r="G10" s="317"/>
      <c r="H10" s="319"/>
      <c r="I10" s="321"/>
      <c r="J10" s="317"/>
      <c r="K10" s="319"/>
      <c r="L10" s="321"/>
      <c r="M10" s="317"/>
      <c r="N10" s="319"/>
      <c r="O10" s="321"/>
      <c r="P10" s="315"/>
      <c r="Q10" s="323"/>
      <c r="R10" s="296"/>
      <c r="S10" s="311"/>
    </row>
    <row r="11" spans="1:19" s="59" customFormat="1" ht="22.5">
      <c r="A11" s="192" t="s">
        <v>86</v>
      </c>
      <c r="B11" s="183" t="s">
        <v>137</v>
      </c>
      <c r="C11" s="184" t="s">
        <v>138</v>
      </c>
      <c r="D11" s="164">
        <v>25</v>
      </c>
      <c r="E11" s="103">
        <v>16000</v>
      </c>
      <c r="F11" s="165">
        <f>E11/D11</f>
        <v>640</v>
      </c>
      <c r="G11" s="164">
        <v>30</v>
      </c>
      <c r="H11" s="103">
        <v>16050</v>
      </c>
      <c r="I11" s="165">
        <f>H11/G11</f>
        <v>535</v>
      </c>
      <c r="J11" s="164">
        <v>30</v>
      </c>
      <c r="K11" s="103">
        <v>16050</v>
      </c>
      <c r="L11" s="165">
        <f>K11/J11</f>
        <v>535</v>
      </c>
      <c r="M11" s="164">
        <f>SUM(J11*0.75)</f>
        <v>22.5</v>
      </c>
      <c r="N11" s="103">
        <v>9900</v>
      </c>
      <c r="O11" s="165">
        <f>N11/M11</f>
        <v>440</v>
      </c>
      <c r="P11" s="178">
        <f>O11-F11</f>
        <v>-200</v>
      </c>
      <c r="Q11" s="107">
        <f>O11-I11</f>
        <v>-95</v>
      </c>
      <c r="R11" s="165">
        <f>O11-L11</f>
        <v>-95</v>
      </c>
      <c r="S11" s="176" t="s">
        <v>78</v>
      </c>
    </row>
    <row r="12" spans="1:19" s="59" customFormat="1" ht="12.75">
      <c r="A12" s="193" t="s">
        <v>87</v>
      </c>
      <c r="B12" s="185" t="s">
        <v>139</v>
      </c>
      <c r="C12" s="186" t="s">
        <v>140</v>
      </c>
      <c r="D12" s="164">
        <v>4</v>
      </c>
      <c r="E12" s="103">
        <v>5000</v>
      </c>
      <c r="F12" s="165">
        <f>E12/D12</f>
        <v>1250</v>
      </c>
      <c r="G12" s="164">
        <v>4</v>
      </c>
      <c r="H12" s="103">
        <v>8000</v>
      </c>
      <c r="I12" s="165">
        <f>H12/G12</f>
        <v>2000</v>
      </c>
      <c r="J12" s="164">
        <v>4</v>
      </c>
      <c r="K12" s="103">
        <v>8000</v>
      </c>
      <c r="L12" s="165">
        <f aca="true" t="shared" si="0" ref="L12:L19">K12/J12</f>
        <v>2000</v>
      </c>
      <c r="M12" s="164">
        <v>1</v>
      </c>
      <c r="N12" s="103">
        <v>1000</v>
      </c>
      <c r="O12" s="165">
        <f>N12/M12</f>
        <v>1000</v>
      </c>
      <c r="P12" s="178">
        <f aca="true" t="shared" si="1" ref="P12:P19">O12-F12</f>
        <v>-250</v>
      </c>
      <c r="Q12" s="107">
        <f aca="true" t="shared" si="2" ref="Q12:Q19">O12-I12</f>
        <v>-1000</v>
      </c>
      <c r="R12" s="165">
        <f aca="true" t="shared" si="3" ref="R12:R19">O12-L12</f>
        <v>-1000</v>
      </c>
      <c r="S12" s="176" t="s">
        <v>78</v>
      </c>
    </row>
    <row r="13" spans="1:19" s="59" customFormat="1" ht="22.5">
      <c r="A13" s="193" t="s">
        <v>47</v>
      </c>
      <c r="B13" s="187" t="s">
        <v>141</v>
      </c>
      <c r="C13" s="186" t="s">
        <v>142</v>
      </c>
      <c r="D13" s="164">
        <v>5</v>
      </c>
      <c r="E13" s="103">
        <v>12000</v>
      </c>
      <c r="F13" s="165">
        <f>E13/D13</f>
        <v>2400</v>
      </c>
      <c r="G13" s="164">
        <v>20</v>
      </c>
      <c r="H13" s="103">
        <v>12000</v>
      </c>
      <c r="I13" s="165">
        <f>H13/G13</f>
        <v>600</v>
      </c>
      <c r="J13" s="164">
        <v>20</v>
      </c>
      <c r="K13" s="103">
        <v>12000</v>
      </c>
      <c r="L13" s="165">
        <f t="shared" si="0"/>
        <v>600</v>
      </c>
      <c r="M13" s="164">
        <f aca="true" t="shared" si="4" ref="M13:M19">SUM(J13*0.75)</f>
        <v>15</v>
      </c>
      <c r="N13" s="103">
        <v>6000</v>
      </c>
      <c r="O13" s="165">
        <f>N13/M13</f>
        <v>400</v>
      </c>
      <c r="P13" s="178">
        <f t="shared" si="1"/>
        <v>-2000</v>
      </c>
      <c r="Q13" s="107">
        <f t="shared" si="2"/>
        <v>-200</v>
      </c>
      <c r="R13" s="165">
        <f t="shared" si="3"/>
        <v>-200</v>
      </c>
      <c r="S13" s="176" t="s">
        <v>152</v>
      </c>
    </row>
    <row r="14" spans="1:19" s="59" customFormat="1" ht="33.75">
      <c r="A14" s="194" t="s">
        <v>48</v>
      </c>
      <c r="B14" s="187" t="s">
        <v>143</v>
      </c>
      <c r="C14" s="186" t="s">
        <v>140</v>
      </c>
      <c r="D14" s="180">
        <v>6</v>
      </c>
      <c r="E14" s="181">
        <v>13500</v>
      </c>
      <c r="F14" s="165">
        <f aca="true" t="shared" si="5" ref="F14:F19">E14/D14</f>
        <v>2250</v>
      </c>
      <c r="G14" s="180">
        <v>25</v>
      </c>
      <c r="H14" s="181">
        <v>12000</v>
      </c>
      <c r="I14" s="165">
        <f aca="true" t="shared" si="6" ref="I14:I19">H14/G14</f>
        <v>480</v>
      </c>
      <c r="J14" s="180">
        <v>25</v>
      </c>
      <c r="K14" s="181">
        <v>12000</v>
      </c>
      <c r="L14" s="165">
        <f t="shared" si="0"/>
        <v>480</v>
      </c>
      <c r="M14" s="164">
        <f t="shared" si="4"/>
        <v>18.75</v>
      </c>
      <c r="N14" s="103">
        <v>3500</v>
      </c>
      <c r="O14" s="165">
        <f aca="true" t="shared" si="7" ref="O14:O19">N14/M14</f>
        <v>186.66666666666666</v>
      </c>
      <c r="P14" s="178">
        <f t="shared" si="1"/>
        <v>-2063.3333333333335</v>
      </c>
      <c r="Q14" s="107">
        <f t="shared" si="2"/>
        <v>-293.33333333333337</v>
      </c>
      <c r="R14" s="165">
        <f t="shared" si="3"/>
        <v>-293.33333333333337</v>
      </c>
      <c r="S14" s="182"/>
    </row>
    <row r="15" spans="1:19" s="59" customFormat="1" ht="12.75">
      <c r="A15" s="193" t="s">
        <v>50</v>
      </c>
      <c r="B15" s="187" t="s">
        <v>144</v>
      </c>
      <c r="C15" s="186" t="s">
        <v>145</v>
      </c>
      <c r="D15" s="180">
        <v>5</v>
      </c>
      <c r="E15" s="181">
        <v>12000</v>
      </c>
      <c r="F15" s="165">
        <f t="shared" si="5"/>
        <v>2400</v>
      </c>
      <c r="G15" s="180">
        <v>15</v>
      </c>
      <c r="H15" s="181">
        <v>6900</v>
      </c>
      <c r="I15" s="165">
        <f t="shared" si="6"/>
        <v>460</v>
      </c>
      <c r="J15" s="180">
        <v>15</v>
      </c>
      <c r="K15" s="181">
        <v>6900</v>
      </c>
      <c r="L15" s="165">
        <f t="shared" si="0"/>
        <v>460</v>
      </c>
      <c r="M15" s="164">
        <f t="shared" si="4"/>
        <v>11.25</v>
      </c>
      <c r="N15" s="103">
        <v>3000</v>
      </c>
      <c r="O15" s="165">
        <f t="shared" si="7"/>
        <v>266.6666666666667</v>
      </c>
      <c r="P15" s="178">
        <f t="shared" si="1"/>
        <v>-2133.3333333333335</v>
      </c>
      <c r="Q15" s="107">
        <f t="shared" si="2"/>
        <v>-193.33333333333331</v>
      </c>
      <c r="R15" s="165">
        <f t="shared" si="3"/>
        <v>-193.33333333333331</v>
      </c>
      <c r="S15" s="182" t="s">
        <v>152</v>
      </c>
    </row>
    <row r="16" spans="1:19" s="59" customFormat="1" ht="45">
      <c r="A16" s="193" t="s">
        <v>81</v>
      </c>
      <c r="B16" s="188" t="s">
        <v>153</v>
      </c>
      <c r="C16" s="189" t="s">
        <v>145</v>
      </c>
      <c r="D16" s="180">
        <v>8</v>
      </c>
      <c r="E16" s="181">
        <v>13050</v>
      </c>
      <c r="F16" s="165">
        <f t="shared" si="5"/>
        <v>1631.25</v>
      </c>
      <c r="G16" s="180">
        <v>15</v>
      </c>
      <c r="H16" s="181">
        <v>11900</v>
      </c>
      <c r="I16" s="165">
        <f t="shared" si="6"/>
        <v>793.3333333333334</v>
      </c>
      <c r="J16" s="180">
        <v>15</v>
      </c>
      <c r="K16" s="181">
        <v>11900</v>
      </c>
      <c r="L16" s="165">
        <f t="shared" si="0"/>
        <v>793.3333333333334</v>
      </c>
      <c r="M16" s="164">
        <f t="shared" si="4"/>
        <v>11.25</v>
      </c>
      <c r="N16" s="103">
        <v>6500</v>
      </c>
      <c r="O16" s="165">
        <f t="shared" si="7"/>
        <v>577.7777777777778</v>
      </c>
      <c r="P16" s="178">
        <f t="shared" si="1"/>
        <v>-1053.4722222222222</v>
      </c>
      <c r="Q16" s="107">
        <f t="shared" si="2"/>
        <v>-215.55555555555554</v>
      </c>
      <c r="R16" s="165">
        <f t="shared" si="3"/>
        <v>-215.55555555555554</v>
      </c>
      <c r="S16" s="182" t="s">
        <v>152</v>
      </c>
    </row>
    <row r="17" spans="1:19" s="59" customFormat="1" ht="22.5">
      <c r="A17" s="193" t="s">
        <v>146</v>
      </c>
      <c r="B17" s="188" t="s">
        <v>147</v>
      </c>
      <c r="C17" s="186" t="s">
        <v>140</v>
      </c>
      <c r="D17" s="180">
        <v>10</v>
      </c>
      <c r="E17" s="181">
        <v>16000</v>
      </c>
      <c r="F17" s="165">
        <f t="shared" si="5"/>
        <v>1600</v>
      </c>
      <c r="G17" s="180">
        <v>10</v>
      </c>
      <c r="H17" s="181">
        <v>12000</v>
      </c>
      <c r="I17" s="165">
        <f t="shared" si="6"/>
        <v>1200</v>
      </c>
      <c r="J17" s="180">
        <v>10</v>
      </c>
      <c r="K17" s="181">
        <v>12000</v>
      </c>
      <c r="L17" s="165">
        <f t="shared" si="0"/>
        <v>1200</v>
      </c>
      <c r="M17" s="164">
        <f t="shared" si="4"/>
        <v>7.5</v>
      </c>
      <c r="N17" s="103">
        <v>6500</v>
      </c>
      <c r="O17" s="165">
        <f t="shared" si="7"/>
        <v>866.6666666666666</v>
      </c>
      <c r="P17" s="178">
        <f t="shared" si="1"/>
        <v>-733.3333333333334</v>
      </c>
      <c r="Q17" s="107">
        <f t="shared" si="2"/>
        <v>-333.33333333333337</v>
      </c>
      <c r="R17" s="165">
        <f t="shared" si="3"/>
        <v>-333.33333333333337</v>
      </c>
      <c r="S17" s="182"/>
    </row>
    <row r="18" spans="1:19" s="59" customFormat="1" ht="45">
      <c r="A18" s="193" t="s">
        <v>148</v>
      </c>
      <c r="B18" s="188" t="s">
        <v>149</v>
      </c>
      <c r="C18" s="189" t="s">
        <v>145</v>
      </c>
      <c r="D18" s="180">
        <v>6</v>
      </c>
      <c r="E18" s="181">
        <v>14357</v>
      </c>
      <c r="F18" s="165">
        <f t="shared" si="5"/>
        <v>2392.8333333333335</v>
      </c>
      <c r="G18" s="180">
        <v>20</v>
      </c>
      <c r="H18" s="181">
        <v>7200</v>
      </c>
      <c r="I18" s="165">
        <f t="shared" si="6"/>
        <v>360</v>
      </c>
      <c r="J18" s="180">
        <v>20</v>
      </c>
      <c r="K18" s="181">
        <v>7200</v>
      </c>
      <c r="L18" s="165">
        <f t="shared" si="0"/>
        <v>360</v>
      </c>
      <c r="M18" s="164">
        <f t="shared" si="4"/>
        <v>15</v>
      </c>
      <c r="N18" s="103">
        <v>3500</v>
      </c>
      <c r="O18" s="165">
        <f t="shared" si="7"/>
        <v>233.33333333333334</v>
      </c>
      <c r="P18" s="178">
        <f t="shared" si="1"/>
        <v>-2159.5</v>
      </c>
      <c r="Q18" s="107">
        <f t="shared" si="2"/>
        <v>-126.66666666666666</v>
      </c>
      <c r="R18" s="165">
        <f t="shared" si="3"/>
        <v>-126.66666666666666</v>
      </c>
      <c r="S18" s="182"/>
    </row>
    <row r="19" spans="1:19" s="59" customFormat="1" ht="22.5">
      <c r="A19" s="195" t="s">
        <v>103</v>
      </c>
      <c r="B19" s="190" t="s">
        <v>150</v>
      </c>
      <c r="C19" s="191" t="s">
        <v>151</v>
      </c>
      <c r="D19" s="180">
        <v>5</v>
      </c>
      <c r="E19" s="181">
        <v>6000</v>
      </c>
      <c r="F19" s="165">
        <f t="shared" si="5"/>
        <v>1200</v>
      </c>
      <c r="G19" s="180">
        <v>8</v>
      </c>
      <c r="H19" s="181">
        <v>24500</v>
      </c>
      <c r="I19" s="165">
        <f t="shared" si="6"/>
        <v>3062.5</v>
      </c>
      <c r="J19" s="180">
        <v>8</v>
      </c>
      <c r="K19" s="181">
        <v>24500</v>
      </c>
      <c r="L19" s="165">
        <f t="shared" si="0"/>
        <v>3062.5</v>
      </c>
      <c r="M19" s="164">
        <f t="shared" si="4"/>
        <v>6</v>
      </c>
      <c r="N19" s="103">
        <v>14997</v>
      </c>
      <c r="O19" s="165">
        <f t="shared" si="7"/>
        <v>2499.5</v>
      </c>
      <c r="P19" s="178">
        <f t="shared" si="1"/>
        <v>1299.5</v>
      </c>
      <c r="Q19" s="107">
        <f t="shared" si="2"/>
        <v>-563</v>
      </c>
      <c r="R19" s="165">
        <f t="shared" si="3"/>
        <v>-563</v>
      </c>
      <c r="S19" s="182"/>
    </row>
    <row r="20" spans="1:19" s="59" customFormat="1" ht="13.5" thickBot="1">
      <c r="A20" s="169"/>
      <c r="B20" s="170"/>
      <c r="C20" s="171"/>
      <c r="D20" s="166"/>
      <c r="E20" s="167">
        <f>SUM(E11:E19)</f>
        <v>107907</v>
      </c>
      <c r="F20" s="168"/>
      <c r="G20" s="166"/>
      <c r="H20" s="167">
        <f>SUM(H11:H19)</f>
        <v>110550</v>
      </c>
      <c r="I20" s="168"/>
      <c r="J20" s="166"/>
      <c r="K20" s="167">
        <f>SUM(K11:K19)</f>
        <v>110550</v>
      </c>
      <c r="L20" s="168"/>
      <c r="M20" s="166"/>
      <c r="N20" s="167">
        <f>SUM(N11:N19)</f>
        <v>54897</v>
      </c>
      <c r="O20" s="168"/>
      <c r="P20" s="179"/>
      <c r="Q20" s="172"/>
      <c r="R20" s="168"/>
      <c r="S20" s="177" t="s">
        <v>78</v>
      </c>
    </row>
    <row r="21" s="43" customFormat="1" ht="13.5" thickTop="1">
      <c r="B21" s="102"/>
    </row>
    <row r="22" spans="1:6" ht="13.5" thickBot="1">
      <c r="A22" s="293" t="s">
        <v>96</v>
      </c>
      <c r="B22" s="294"/>
      <c r="C22" s="294"/>
      <c r="D22" s="294"/>
      <c r="E22" s="294"/>
      <c r="F22" s="294"/>
    </row>
    <row r="23" spans="1:15" ht="34.5" thickTop="1">
      <c r="A23" s="158" t="s">
        <v>0</v>
      </c>
      <c r="B23" s="150" t="s">
        <v>84</v>
      </c>
      <c r="C23" s="151" t="s">
        <v>94</v>
      </c>
      <c r="D23" s="151" t="s">
        <v>67</v>
      </c>
      <c r="E23" s="151" t="s">
        <v>95</v>
      </c>
      <c r="F23" s="152" t="s">
        <v>34</v>
      </c>
      <c r="O23" s="246"/>
    </row>
    <row r="24" spans="1:6" ht="22.5">
      <c r="A24" s="193" t="s">
        <v>81</v>
      </c>
      <c r="B24" s="188" t="s">
        <v>155</v>
      </c>
      <c r="C24" s="189" t="s">
        <v>154</v>
      </c>
      <c r="D24" s="88">
        <v>705</v>
      </c>
      <c r="E24" s="94">
        <v>619</v>
      </c>
      <c r="F24" s="153"/>
    </row>
    <row r="25" spans="1:6" ht="13.5" thickBot="1">
      <c r="A25" s="159" t="s">
        <v>48</v>
      </c>
      <c r="B25" s="154"/>
      <c r="C25" s="155"/>
      <c r="D25" s="155"/>
      <c r="E25" s="156">
        <v>0</v>
      </c>
      <c r="F25" s="157"/>
    </row>
    <row r="26" spans="1:6" s="43" customFormat="1" ht="13.5" thickTop="1">
      <c r="A26" s="35"/>
      <c r="B26" s="18"/>
      <c r="C26" s="35"/>
      <c r="D26" s="35"/>
      <c r="E26" s="93"/>
      <c r="F26" s="35"/>
    </row>
    <row r="27" spans="1:6" s="43" customFormat="1" ht="12.75">
      <c r="A27" s="35"/>
      <c r="B27" s="18"/>
      <c r="C27" s="35"/>
      <c r="D27" s="35"/>
      <c r="E27" s="93"/>
      <c r="F27" s="35"/>
    </row>
    <row r="28" spans="1:6" s="43" customFormat="1" ht="12.75">
      <c r="A28" s="35"/>
      <c r="B28" s="18"/>
      <c r="C28" s="35"/>
      <c r="D28" s="35"/>
      <c r="E28" s="93"/>
      <c r="F28" s="35"/>
    </row>
    <row r="29" spans="1:6" s="43" customFormat="1" ht="12.75">
      <c r="A29" s="35"/>
      <c r="B29" s="18"/>
      <c r="C29" s="35"/>
      <c r="D29" s="35"/>
      <c r="E29" s="93"/>
      <c r="F29" s="35"/>
    </row>
    <row r="30" spans="1:9" ht="12.75">
      <c r="A30" s="300" t="s">
        <v>24</v>
      </c>
      <c r="B30" s="301"/>
      <c r="C30" s="87" t="s">
        <v>9</v>
      </c>
      <c r="D30" s="251" t="s">
        <v>156</v>
      </c>
      <c r="E30" s="252"/>
      <c r="F30" s="306" t="s">
        <v>25</v>
      </c>
      <c r="G30" s="87" t="s">
        <v>9</v>
      </c>
      <c r="H30" s="251" t="s">
        <v>129</v>
      </c>
      <c r="I30" s="252"/>
    </row>
    <row r="31" spans="1:9" ht="12.75">
      <c r="A31" s="302"/>
      <c r="B31" s="303"/>
      <c r="C31" s="87" t="s">
        <v>26</v>
      </c>
      <c r="D31" s="251"/>
      <c r="E31" s="252"/>
      <c r="F31" s="307"/>
      <c r="G31" s="87" t="s">
        <v>26</v>
      </c>
      <c r="H31" s="251"/>
      <c r="I31" s="252"/>
    </row>
    <row r="32" spans="1:9" ht="12.75">
      <c r="A32" s="304"/>
      <c r="B32" s="305"/>
      <c r="C32" s="87" t="s">
        <v>27</v>
      </c>
      <c r="D32" s="251"/>
      <c r="E32" s="252"/>
      <c r="F32" s="308"/>
      <c r="G32" s="87" t="s">
        <v>27</v>
      </c>
      <c r="H32" s="251"/>
      <c r="I32" s="252"/>
    </row>
    <row r="35" s="43" customFormat="1" ht="12.75">
      <c r="B35" s="102"/>
    </row>
    <row r="36" ht="18.75" customHeight="1"/>
  </sheetData>
  <sheetProtection/>
  <mergeCells count="30">
    <mergeCell ref="I9:I10"/>
    <mergeCell ref="M9:M10"/>
    <mergeCell ref="N9:N10"/>
    <mergeCell ref="O9:O10"/>
    <mergeCell ref="A9:A10"/>
    <mergeCell ref="B9:B10"/>
    <mergeCell ref="C9:C10"/>
    <mergeCell ref="D9:D10"/>
    <mergeCell ref="E9:E10"/>
    <mergeCell ref="F9:F10"/>
    <mergeCell ref="D31:E31"/>
    <mergeCell ref="S8:S10"/>
    <mergeCell ref="A7:B7"/>
    <mergeCell ref="P9:P10"/>
    <mergeCell ref="J9:J10"/>
    <mergeCell ref="K9:K10"/>
    <mergeCell ref="L9:L10"/>
    <mergeCell ref="Q9:Q10"/>
    <mergeCell ref="G9:G10"/>
    <mergeCell ref="H9:H10"/>
    <mergeCell ref="A22:F22"/>
    <mergeCell ref="H31:I31"/>
    <mergeCell ref="D32:E32"/>
    <mergeCell ref="H32:I32"/>
    <mergeCell ref="R9:R10"/>
    <mergeCell ref="P8:R8"/>
    <mergeCell ref="A30:B32"/>
    <mergeCell ref="D30:E30"/>
    <mergeCell ref="F30:F32"/>
    <mergeCell ref="H30:I3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2"/>
  <sheetViews>
    <sheetView zoomScale="55" zoomScaleNormal="55" zoomScalePageLayoutView="0" workbookViewId="0" topLeftCell="A1">
      <selection activeCell="A1" sqref="A1:J33"/>
    </sheetView>
  </sheetViews>
  <sheetFormatPr defaultColWidth="9.140625" defaultRowHeight="12.75"/>
  <cols>
    <col min="1" max="1" width="12.7109375" style="204" customWidth="1"/>
    <col min="2" max="2" width="61.140625" style="204" bestFit="1" customWidth="1"/>
    <col min="3" max="3" width="22.421875" style="205" customWidth="1"/>
    <col min="4" max="4" width="27.57421875" style="205" customWidth="1"/>
    <col min="5" max="5" width="12.7109375" style="204" customWidth="1"/>
    <col min="6" max="7" width="12.28125" style="204" customWidth="1"/>
    <col min="8" max="8" width="12.00390625" style="204" customWidth="1"/>
    <col min="9" max="9" width="12.8515625" style="204" customWidth="1"/>
    <col min="10" max="10" width="45.8515625" style="112" customWidth="1"/>
    <col min="11" max="16384" width="9.140625" style="205" customWidth="1"/>
  </cols>
  <sheetData>
    <row r="2" spans="1:10" s="200" customFormat="1" ht="12.75">
      <c r="A2" s="197" t="s">
        <v>99</v>
      </c>
      <c r="B2" s="198"/>
      <c r="C2" s="199"/>
      <c r="E2" s="198"/>
      <c r="F2" s="198"/>
      <c r="G2" s="198"/>
      <c r="H2" s="198"/>
      <c r="I2" s="198"/>
      <c r="J2" s="201"/>
    </row>
    <row r="3" spans="1:9" s="112" customFormat="1" ht="18.75" customHeight="1">
      <c r="A3" s="202" t="s">
        <v>187</v>
      </c>
      <c r="B3" s="50"/>
      <c r="C3" s="203"/>
      <c r="E3" s="50"/>
      <c r="F3" s="50"/>
      <c r="G3" s="50"/>
      <c r="H3" s="50"/>
      <c r="I3" s="50"/>
    </row>
    <row r="4" ht="13.5" thickBot="1"/>
    <row r="5" spans="1:10" s="210" customFormat="1" ht="33.75" customHeight="1">
      <c r="A5" s="206" t="s">
        <v>64</v>
      </c>
      <c r="B5" s="207">
        <v>1022001</v>
      </c>
      <c r="C5" s="208" t="s">
        <v>49</v>
      </c>
      <c r="D5" s="336" t="str">
        <f>'Aneksi nr. 3'!B6</f>
        <v>Veprimtari Akademike</v>
      </c>
      <c r="E5" s="337"/>
      <c r="F5" s="337"/>
      <c r="G5" s="337"/>
      <c r="H5" s="337"/>
      <c r="I5" s="338"/>
      <c r="J5" s="209" t="s">
        <v>34</v>
      </c>
    </row>
    <row r="6" spans="1:10" s="210" customFormat="1" ht="114.75">
      <c r="A6" s="143" t="s">
        <v>68</v>
      </c>
      <c r="B6" s="196" t="s">
        <v>159</v>
      </c>
      <c r="C6" s="211"/>
      <c r="D6" s="212"/>
      <c r="E6" s="213"/>
      <c r="F6" s="213"/>
      <c r="G6" s="213"/>
      <c r="H6" s="213"/>
      <c r="I6" s="214"/>
      <c r="J6" s="215" t="s">
        <v>186</v>
      </c>
    </row>
    <row r="7" spans="1:10" s="210" customFormat="1" ht="15.75" customHeight="1">
      <c r="A7" s="216"/>
      <c r="B7" s="217"/>
      <c r="C7" s="108"/>
      <c r="D7" s="335" t="s">
        <v>83</v>
      </c>
      <c r="E7" s="335"/>
      <c r="F7" s="335"/>
      <c r="G7" s="335"/>
      <c r="H7" s="335"/>
      <c r="I7" s="335"/>
      <c r="J7" s="215" t="s">
        <v>79</v>
      </c>
    </row>
    <row r="8" spans="1:10" s="109" customFormat="1" ht="51">
      <c r="A8" s="333" t="s">
        <v>158</v>
      </c>
      <c r="B8" s="334"/>
      <c r="C8" s="108" t="s">
        <v>80</v>
      </c>
      <c r="D8" s="141" t="s">
        <v>168</v>
      </c>
      <c r="E8" s="143" t="s">
        <v>77</v>
      </c>
      <c r="F8" s="108" t="s">
        <v>89</v>
      </c>
      <c r="G8" s="108" t="s">
        <v>90</v>
      </c>
      <c r="H8" s="144" t="s">
        <v>169</v>
      </c>
      <c r="I8" s="142" t="s">
        <v>82</v>
      </c>
      <c r="J8" s="218"/>
    </row>
    <row r="9" spans="1:10" s="210" customFormat="1" ht="38.25">
      <c r="A9" s="219" t="s">
        <v>69</v>
      </c>
      <c r="B9" s="196" t="s">
        <v>160</v>
      </c>
      <c r="C9" s="220"/>
      <c r="D9" s="237"/>
      <c r="E9" s="216"/>
      <c r="F9" s="221"/>
      <c r="G9" s="222"/>
      <c r="H9" s="223"/>
      <c r="I9" s="224"/>
      <c r="J9" s="145" t="s">
        <v>79</v>
      </c>
    </row>
    <row r="10" spans="1:10" s="210" customFormat="1" ht="25.5">
      <c r="A10" s="219"/>
      <c r="B10" s="225"/>
      <c r="C10" s="193" t="s">
        <v>47</v>
      </c>
      <c r="D10" s="187" t="s">
        <v>141</v>
      </c>
      <c r="E10" s="239">
        <v>12000</v>
      </c>
      <c r="F10" s="248">
        <f>'Aneksi nr. 3'!H13</f>
        <v>12000</v>
      </c>
      <c r="G10" s="248">
        <f>'Aneksi nr. 3'!H13</f>
        <v>12000</v>
      </c>
      <c r="H10" s="248">
        <f>'Aneksi nr. 3'!N13</f>
        <v>6000</v>
      </c>
      <c r="I10" s="227">
        <f>H10/G10</f>
        <v>0.5</v>
      </c>
      <c r="J10" s="243" t="s">
        <v>178</v>
      </c>
    </row>
    <row r="11" spans="1:10" s="210" customFormat="1" ht="56.25">
      <c r="A11" s="219"/>
      <c r="B11" s="108"/>
      <c r="C11" s="193" t="s">
        <v>81</v>
      </c>
      <c r="D11" s="188" t="s">
        <v>153</v>
      </c>
      <c r="E11" s="240">
        <v>13050</v>
      </c>
      <c r="F11" s="248">
        <f>'Aneksi nr. 3'!H16</f>
        <v>11900</v>
      </c>
      <c r="G11" s="248">
        <f>'Aneksi nr. 3'!H16</f>
        <v>11900</v>
      </c>
      <c r="H11" s="248">
        <f>'Aneksi nr. 3'!N16</f>
        <v>6500</v>
      </c>
      <c r="I11" s="227">
        <f>H11/G11</f>
        <v>0.5462184873949579</v>
      </c>
      <c r="J11" s="243" t="s">
        <v>179</v>
      </c>
    </row>
    <row r="12" spans="1:10" s="210" customFormat="1" ht="38.25">
      <c r="A12" s="219"/>
      <c r="B12" s="108"/>
      <c r="C12" s="193" t="s">
        <v>87</v>
      </c>
      <c r="D12" s="185" t="s">
        <v>139</v>
      </c>
      <c r="E12" s="241">
        <v>5000</v>
      </c>
      <c r="F12" s="248">
        <f>'Aneksi nr. 3'!H12</f>
        <v>8000</v>
      </c>
      <c r="G12" s="248">
        <f>'Aneksi nr. 3'!H12</f>
        <v>8000</v>
      </c>
      <c r="H12" s="248">
        <f>'Aneksi nr. 3'!N12</f>
        <v>1000</v>
      </c>
      <c r="I12" s="227">
        <f>H12/G12</f>
        <v>0.125</v>
      </c>
      <c r="J12" s="243" t="s">
        <v>170</v>
      </c>
    </row>
    <row r="13" spans="1:10" s="210" customFormat="1" ht="25.5">
      <c r="A13" s="219" t="s">
        <v>70</v>
      </c>
      <c r="B13" s="196" t="s">
        <v>161</v>
      </c>
      <c r="C13" s="217" t="s">
        <v>79</v>
      </c>
      <c r="D13" s="237" t="s">
        <v>72</v>
      </c>
      <c r="E13" s="242"/>
      <c r="F13" s="229"/>
      <c r="G13" s="229"/>
      <c r="H13" s="229"/>
      <c r="I13" s="230"/>
      <c r="J13" s="145"/>
    </row>
    <row r="14" spans="1:10" s="210" customFormat="1" ht="38.25">
      <c r="A14" s="111"/>
      <c r="B14" s="231"/>
      <c r="C14" s="194" t="s">
        <v>48</v>
      </c>
      <c r="D14" s="187" t="s">
        <v>143</v>
      </c>
      <c r="E14" s="240">
        <v>13500</v>
      </c>
      <c r="F14" s="247">
        <f>'Aneksi nr. 3'!H14</f>
        <v>12000</v>
      </c>
      <c r="G14" s="247">
        <f>'Aneksi nr. 3'!H14</f>
        <v>12000</v>
      </c>
      <c r="H14" s="247">
        <f>'Aneksi nr. 3'!N14</f>
        <v>3500</v>
      </c>
      <c r="I14" s="227">
        <f>H14/G14</f>
        <v>0.2916666666666667</v>
      </c>
      <c r="J14" s="243" t="s">
        <v>180</v>
      </c>
    </row>
    <row r="15" spans="1:10" s="210" customFormat="1" ht="33.75">
      <c r="A15" s="219"/>
      <c r="B15" s="231"/>
      <c r="C15" s="193" t="s">
        <v>146</v>
      </c>
      <c r="D15" s="188" t="s">
        <v>147</v>
      </c>
      <c r="E15" s="240">
        <v>16000</v>
      </c>
      <c r="F15" s="247">
        <f>'Aneksi nr. 3'!H17</f>
        <v>12000</v>
      </c>
      <c r="G15" s="247">
        <f>'Aneksi nr. 3'!H17</f>
        <v>12000</v>
      </c>
      <c r="H15" s="247">
        <f>'Aneksi nr. 3'!N17</f>
        <v>6500</v>
      </c>
      <c r="I15" s="227">
        <f>H15/G15</f>
        <v>0.5416666666666666</v>
      </c>
      <c r="J15" s="243" t="s">
        <v>181</v>
      </c>
    </row>
    <row r="16" spans="1:10" s="210" customFormat="1" ht="15" customHeight="1">
      <c r="A16" s="219"/>
      <c r="B16" s="231"/>
      <c r="C16" s="110"/>
      <c r="D16" s="238"/>
      <c r="E16" s="240"/>
      <c r="F16" s="232"/>
      <c r="G16" s="232"/>
      <c r="H16" s="232"/>
      <c r="I16" s="227"/>
      <c r="J16" s="145"/>
    </row>
    <row r="17" spans="1:10" s="210" customFormat="1" ht="38.25">
      <c r="A17" s="219" t="s">
        <v>71</v>
      </c>
      <c r="B17" s="196" t="s">
        <v>162</v>
      </c>
      <c r="C17" s="217" t="s">
        <v>79</v>
      </c>
      <c r="D17" s="237" t="s">
        <v>72</v>
      </c>
      <c r="E17" s="242"/>
      <c r="F17" s="229"/>
      <c r="G17" s="229"/>
      <c r="H17" s="229"/>
      <c r="I17" s="230"/>
      <c r="J17" s="145"/>
    </row>
    <row r="18" spans="1:10" s="210" customFormat="1" ht="56.25">
      <c r="A18" s="111"/>
      <c r="B18" s="231"/>
      <c r="C18" s="193" t="s">
        <v>148</v>
      </c>
      <c r="D18" s="188" t="s">
        <v>149</v>
      </c>
      <c r="E18" s="240">
        <v>14357</v>
      </c>
      <c r="F18" s="247">
        <f>'Aneksi nr. 3'!H18</f>
        <v>7200</v>
      </c>
      <c r="G18" s="247">
        <f>'Aneksi nr. 3'!H18</f>
        <v>7200</v>
      </c>
      <c r="H18" s="247">
        <f>'Aneksi nr. 3'!N18</f>
        <v>3500</v>
      </c>
      <c r="I18" s="227">
        <f>H18/G18</f>
        <v>0.4861111111111111</v>
      </c>
      <c r="J18" s="243" t="s">
        <v>182</v>
      </c>
    </row>
    <row r="19" spans="1:10" s="210" customFormat="1" ht="25.5">
      <c r="A19" s="219"/>
      <c r="B19" s="231"/>
      <c r="C19" s="193" t="s">
        <v>50</v>
      </c>
      <c r="D19" s="187" t="s">
        <v>144</v>
      </c>
      <c r="E19" s="240">
        <v>12000</v>
      </c>
      <c r="F19" s="247">
        <f>'Aneksi nr. 3'!H15</f>
        <v>6900</v>
      </c>
      <c r="G19" s="247">
        <f>'Aneksi nr. 3'!H15</f>
        <v>6900</v>
      </c>
      <c r="H19" s="247">
        <f>'Aneksi nr. 3'!N15</f>
        <v>3000</v>
      </c>
      <c r="I19" s="227">
        <f>H19/G19</f>
        <v>0.43478260869565216</v>
      </c>
      <c r="J19" s="243" t="s">
        <v>183</v>
      </c>
    </row>
    <row r="20" spans="1:10" s="210" customFormat="1" ht="15" customHeight="1">
      <c r="A20" s="219"/>
      <c r="B20" s="231"/>
      <c r="C20" s="110"/>
      <c r="D20" s="238"/>
      <c r="E20" s="240"/>
      <c r="F20" s="232"/>
      <c r="G20" s="232"/>
      <c r="H20" s="232"/>
      <c r="I20" s="227"/>
      <c r="J20" s="145"/>
    </row>
    <row r="21" spans="1:10" s="210" customFormat="1" ht="77.25" thickBot="1">
      <c r="A21" s="219" t="s">
        <v>163</v>
      </c>
      <c r="B21" s="196" t="s">
        <v>164</v>
      </c>
      <c r="C21" s="217" t="s">
        <v>79</v>
      </c>
      <c r="D21" s="237" t="s">
        <v>72</v>
      </c>
      <c r="E21" s="242"/>
      <c r="F21" s="229"/>
      <c r="G21" s="229"/>
      <c r="H21" s="229"/>
      <c r="I21" s="230"/>
      <c r="J21" s="145" t="s">
        <v>79</v>
      </c>
    </row>
    <row r="22" spans="1:10" s="210" customFormat="1" ht="25.5">
      <c r="A22" s="111"/>
      <c r="B22" s="231"/>
      <c r="C22" s="192" t="s">
        <v>86</v>
      </c>
      <c r="D22" s="183" t="s">
        <v>137</v>
      </c>
      <c r="E22" s="240">
        <v>16000</v>
      </c>
      <c r="F22" s="247">
        <f>'Aneksi nr. 3'!H11</f>
        <v>16050</v>
      </c>
      <c r="G22" s="247">
        <f>'Aneksi nr. 3'!H11</f>
        <v>16050</v>
      </c>
      <c r="H22" s="247">
        <f>'Aneksi nr. 3'!N11</f>
        <v>9900</v>
      </c>
      <c r="I22" s="227">
        <f>H22/G22</f>
        <v>0.616822429906542</v>
      </c>
      <c r="J22" s="243" t="s">
        <v>184</v>
      </c>
    </row>
    <row r="23" spans="1:10" s="210" customFormat="1" ht="15" customHeight="1">
      <c r="A23" s="219"/>
      <c r="B23" s="231"/>
      <c r="C23" s="110" t="s">
        <v>79</v>
      </c>
      <c r="D23" s="238" t="s">
        <v>72</v>
      </c>
      <c r="E23" s="240"/>
      <c r="F23" s="232"/>
      <c r="G23" s="232"/>
      <c r="H23" s="232"/>
      <c r="I23" s="227"/>
      <c r="J23" s="145" t="s">
        <v>79</v>
      </c>
    </row>
    <row r="24" spans="1:10" s="210" customFormat="1" ht="153">
      <c r="A24" s="219" t="s">
        <v>165</v>
      </c>
      <c r="B24" s="196" t="s">
        <v>166</v>
      </c>
      <c r="C24" s="217" t="s">
        <v>79</v>
      </c>
      <c r="D24" s="237" t="s">
        <v>72</v>
      </c>
      <c r="E24" s="242"/>
      <c r="F24" s="229"/>
      <c r="G24" s="229"/>
      <c r="H24" s="229"/>
      <c r="I24" s="230"/>
      <c r="J24" s="145" t="s">
        <v>79</v>
      </c>
    </row>
    <row r="25" spans="1:10" s="210" customFormat="1" ht="25.5">
      <c r="A25" s="111"/>
      <c r="B25" s="231"/>
      <c r="C25" s="110" t="s">
        <v>103</v>
      </c>
      <c r="D25" s="238" t="s">
        <v>167</v>
      </c>
      <c r="E25" s="240">
        <v>6000</v>
      </c>
      <c r="F25" s="247">
        <f>'Aneksi nr. 3'!H19</f>
        <v>24500</v>
      </c>
      <c r="G25" s="247">
        <f>'Aneksi nr. 3'!H19</f>
        <v>24500</v>
      </c>
      <c r="H25" s="247">
        <f>'Aneksi nr. 3'!N19</f>
        <v>14997</v>
      </c>
      <c r="I25" s="227">
        <f>H25/G25</f>
        <v>0.6121224489795918</v>
      </c>
      <c r="J25" s="243" t="s">
        <v>185</v>
      </c>
    </row>
    <row r="26" spans="1:10" s="210" customFormat="1" ht="15" customHeight="1">
      <c r="A26" s="219"/>
      <c r="B26" s="231"/>
      <c r="C26" s="110"/>
      <c r="D26" s="226"/>
      <c r="E26" s="228"/>
      <c r="F26" s="232"/>
      <c r="G26" s="233"/>
      <c r="H26" s="234"/>
      <c r="I26" s="227"/>
      <c r="J26" s="145"/>
    </row>
    <row r="27" spans="1:10" s="210" customFormat="1" ht="15" customHeight="1">
      <c r="A27" s="219"/>
      <c r="B27" s="108"/>
      <c r="C27" s="110"/>
      <c r="D27" s="226"/>
      <c r="E27" s="228">
        <f>SUM(E10:E25)</f>
        <v>107907</v>
      </c>
      <c r="F27" s="228">
        <f>SUM(F10:F25)</f>
        <v>110550</v>
      </c>
      <c r="G27" s="228">
        <f>SUM(G10:G25)</f>
        <v>110550</v>
      </c>
      <c r="H27" s="228">
        <f>SUM(H10:H25)</f>
        <v>54897</v>
      </c>
      <c r="I27" s="227">
        <f>H27/G27</f>
        <v>0.4965807327001357</v>
      </c>
      <c r="J27" s="145"/>
    </row>
    <row r="30" spans="1:12" ht="12.75" customHeight="1">
      <c r="A30" s="339"/>
      <c r="B30" s="340" t="s">
        <v>24</v>
      </c>
      <c r="C30" s="235" t="s">
        <v>9</v>
      </c>
      <c r="D30" s="331" t="str">
        <f>'Aneksi nr. 3'!D30:E30</f>
        <v>ZHULJETA VAQARRI</v>
      </c>
      <c r="E30" s="332"/>
      <c r="F30" s="340" t="s">
        <v>25</v>
      </c>
      <c r="G30" s="341"/>
      <c r="H30" s="342"/>
      <c r="I30" s="235" t="s">
        <v>9</v>
      </c>
      <c r="J30" s="236" t="s">
        <v>129</v>
      </c>
      <c r="K30" s="330"/>
      <c r="L30" s="330"/>
    </row>
    <row r="31" spans="1:12" ht="12.75">
      <c r="A31" s="339"/>
      <c r="B31" s="343"/>
      <c r="C31" s="235" t="s">
        <v>26</v>
      </c>
      <c r="D31" s="331"/>
      <c r="E31" s="332"/>
      <c r="F31" s="343"/>
      <c r="G31" s="344"/>
      <c r="H31" s="339"/>
      <c r="I31" s="235" t="s">
        <v>26</v>
      </c>
      <c r="J31" s="236"/>
      <c r="K31" s="330"/>
      <c r="L31" s="330"/>
    </row>
    <row r="32" spans="1:12" ht="33" customHeight="1">
      <c r="A32" s="339"/>
      <c r="B32" s="345"/>
      <c r="C32" s="235" t="s">
        <v>27</v>
      </c>
      <c r="D32" s="331"/>
      <c r="E32" s="332"/>
      <c r="F32" s="345"/>
      <c r="G32" s="346"/>
      <c r="H32" s="347"/>
      <c r="I32" s="235" t="s">
        <v>27</v>
      </c>
      <c r="J32" s="236"/>
      <c r="K32" s="330"/>
      <c r="L32" s="330"/>
    </row>
  </sheetData>
  <sheetProtection/>
  <mergeCells count="12">
    <mergeCell ref="D7:I7"/>
    <mergeCell ref="D5:I5"/>
    <mergeCell ref="A30:A32"/>
    <mergeCell ref="F30:H32"/>
    <mergeCell ref="B30:B32"/>
    <mergeCell ref="D30:E30"/>
    <mergeCell ref="K30:L30"/>
    <mergeCell ref="D31:E31"/>
    <mergeCell ref="K31:L31"/>
    <mergeCell ref="D32:E32"/>
    <mergeCell ref="K32:L32"/>
    <mergeCell ref="A8:B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zoomScale="70" zoomScaleNormal="70" zoomScalePageLayoutView="0" workbookViewId="0" topLeftCell="A1">
      <selection activeCell="I23" sqref="I23"/>
    </sheetView>
  </sheetViews>
  <sheetFormatPr defaultColWidth="9.140625" defaultRowHeight="12.75"/>
  <cols>
    <col min="1" max="1" width="13.00390625" style="115" customWidth="1"/>
    <col min="2" max="2" width="19.421875" style="115" customWidth="1"/>
    <col min="3" max="3" width="14.140625" style="115" customWidth="1"/>
    <col min="4" max="4" width="15.421875" style="115" customWidth="1"/>
    <col min="5" max="5" width="17.421875" style="115" customWidth="1"/>
    <col min="6" max="6" width="17.57421875" style="115" customWidth="1"/>
    <col min="7" max="7" width="19.7109375" style="115" customWidth="1"/>
    <col min="8" max="8" width="21.8515625" style="115" customWidth="1"/>
    <col min="9" max="9" width="24.8515625" style="115" customWidth="1"/>
    <col min="10" max="10" width="29.00390625" style="115" customWidth="1"/>
    <col min="11" max="11" width="25.140625" style="115" customWidth="1"/>
    <col min="12" max="12" width="14.421875" style="115" customWidth="1"/>
    <col min="13" max="16384" width="9.140625" style="115" customWidth="1"/>
  </cols>
  <sheetData>
    <row r="2" spans="1:9" s="126" customFormat="1" ht="15.75">
      <c r="A2" s="125" t="s">
        <v>100</v>
      </c>
      <c r="C2" s="127"/>
      <c r="G2" s="128"/>
      <c r="H2" s="128"/>
      <c r="I2" s="128"/>
    </row>
    <row r="3" spans="1:9" s="120" customFormat="1" ht="12.75">
      <c r="A3" s="119"/>
      <c r="G3" s="121"/>
      <c r="H3" s="121"/>
      <c r="I3" s="121"/>
    </row>
    <row r="4" spans="1:9" s="123" customFormat="1" ht="12.75">
      <c r="A4" s="122" t="s">
        <v>75</v>
      </c>
      <c r="C4" s="122"/>
      <c r="G4" s="124"/>
      <c r="H4" s="124"/>
      <c r="I4" s="124"/>
    </row>
    <row r="5" spans="3:9" ht="13.5" thickBot="1">
      <c r="C5" s="114"/>
      <c r="E5" s="114"/>
      <c r="F5" s="114"/>
      <c r="G5" s="116"/>
      <c r="H5" s="116"/>
      <c r="I5" s="116"/>
    </row>
    <row r="6" spans="1:11" ht="12.75" customHeight="1">
      <c r="A6" s="348" t="s">
        <v>40</v>
      </c>
      <c r="B6" s="351" t="s">
        <v>51</v>
      </c>
      <c r="C6" s="139" t="s">
        <v>52</v>
      </c>
      <c r="D6" s="139" t="s">
        <v>53</v>
      </c>
      <c r="E6" s="139" t="s">
        <v>73</v>
      </c>
      <c r="F6" s="139" t="s">
        <v>41</v>
      </c>
      <c r="G6" s="351" t="s">
        <v>55</v>
      </c>
      <c r="H6" s="351" t="s">
        <v>56</v>
      </c>
      <c r="I6" s="351" t="s">
        <v>74</v>
      </c>
      <c r="J6" s="351" t="s">
        <v>57</v>
      </c>
      <c r="K6" s="354" t="s">
        <v>34</v>
      </c>
    </row>
    <row r="7" spans="1:11" ht="12.75" customHeight="1">
      <c r="A7" s="349"/>
      <c r="B7" s="352"/>
      <c r="C7" s="113" t="s">
        <v>35</v>
      </c>
      <c r="D7" s="113" t="s">
        <v>58</v>
      </c>
      <c r="E7" s="113" t="s">
        <v>58</v>
      </c>
      <c r="F7" s="352" t="s">
        <v>37</v>
      </c>
      <c r="G7" s="352"/>
      <c r="H7" s="352"/>
      <c r="I7" s="352"/>
      <c r="J7" s="352"/>
      <c r="K7" s="355"/>
    </row>
    <row r="8" spans="1:11" ht="18.75" customHeight="1" thickBot="1">
      <c r="A8" s="350"/>
      <c r="B8" s="353"/>
      <c r="C8" s="140" t="s">
        <v>36</v>
      </c>
      <c r="D8" s="140" t="s">
        <v>36</v>
      </c>
      <c r="E8" s="140" t="s">
        <v>36</v>
      </c>
      <c r="F8" s="353"/>
      <c r="G8" s="353"/>
      <c r="H8" s="353"/>
      <c r="I8" s="353"/>
      <c r="J8" s="353"/>
      <c r="K8" s="356"/>
    </row>
    <row r="9" spans="1:11" ht="12.75">
      <c r="A9" s="136"/>
      <c r="B9" s="137"/>
      <c r="C9" s="137"/>
      <c r="D9" s="137"/>
      <c r="E9" s="137"/>
      <c r="F9" s="137"/>
      <c r="G9" s="137"/>
      <c r="H9" s="137"/>
      <c r="I9" s="137"/>
      <c r="J9" s="137"/>
      <c r="K9" s="138"/>
    </row>
    <row r="10" spans="1:11" ht="25.5">
      <c r="A10" s="249" t="s">
        <v>173</v>
      </c>
      <c r="B10" s="131" t="s">
        <v>174</v>
      </c>
      <c r="C10" s="131">
        <v>442</v>
      </c>
      <c r="D10" s="131">
        <v>2018</v>
      </c>
      <c r="E10" s="131">
        <v>2018</v>
      </c>
      <c r="F10" s="131">
        <v>600</v>
      </c>
      <c r="G10" s="131">
        <v>600</v>
      </c>
      <c r="H10" s="131">
        <v>442</v>
      </c>
      <c r="I10" s="131">
        <v>442</v>
      </c>
      <c r="J10" s="131">
        <v>442</v>
      </c>
      <c r="K10" s="132"/>
    </row>
    <row r="11" spans="1:11" ht="13.5" thickBot="1">
      <c r="A11" s="133"/>
      <c r="B11" s="134"/>
      <c r="C11" s="134"/>
      <c r="D11" s="134"/>
      <c r="E11" s="134"/>
      <c r="F11" s="134"/>
      <c r="G11" s="134"/>
      <c r="H11" s="134"/>
      <c r="I11" s="134"/>
      <c r="J11" s="134"/>
      <c r="K11" s="135"/>
    </row>
    <row r="12" spans="1:9" ht="12.75">
      <c r="A12" s="116"/>
      <c r="B12" s="116"/>
      <c r="C12" s="116"/>
      <c r="D12" s="116"/>
      <c r="E12" s="116"/>
      <c r="F12" s="116"/>
      <c r="G12" s="116"/>
      <c r="H12" s="116"/>
      <c r="I12" s="116"/>
    </row>
    <row r="13" spans="5:9" ht="12.75">
      <c r="E13" s="116"/>
      <c r="F13" s="116"/>
      <c r="G13" s="116"/>
      <c r="H13" s="116"/>
      <c r="I13" s="116"/>
    </row>
    <row r="14" spans="7:9" ht="12.75" customHeight="1">
      <c r="G14" s="116"/>
      <c r="H14" s="116"/>
      <c r="I14" s="116"/>
    </row>
    <row r="15" spans="1:9" s="123" customFormat="1" ht="12.75">
      <c r="A15" s="122" t="s">
        <v>76</v>
      </c>
      <c r="G15" s="124"/>
      <c r="H15" s="124"/>
      <c r="I15" s="124"/>
    </row>
    <row r="16" spans="3:9" ht="16.5" thickBot="1">
      <c r="C16" s="129"/>
      <c r="D16" s="117"/>
      <c r="E16" s="114"/>
      <c r="F16" s="114"/>
      <c r="G16" s="117"/>
      <c r="H16" s="118"/>
      <c r="I16" s="118"/>
    </row>
    <row r="17" spans="1:12" ht="18.75" customHeight="1">
      <c r="A17" s="348" t="s">
        <v>40</v>
      </c>
      <c r="B17" s="351" t="s">
        <v>51</v>
      </c>
      <c r="C17" s="139" t="s">
        <v>38</v>
      </c>
      <c r="D17" s="139" t="s">
        <v>52</v>
      </c>
      <c r="E17" s="139" t="s">
        <v>53</v>
      </c>
      <c r="F17" s="139" t="s">
        <v>54</v>
      </c>
      <c r="G17" s="139" t="s">
        <v>41</v>
      </c>
      <c r="H17" s="351" t="s">
        <v>55</v>
      </c>
      <c r="I17" s="351" t="s">
        <v>74</v>
      </c>
      <c r="J17" s="351" t="s">
        <v>56</v>
      </c>
      <c r="K17" s="351" t="s">
        <v>57</v>
      </c>
      <c r="L17" s="354" t="s">
        <v>34</v>
      </c>
    </row>
    <row r="18" spans="1:12" ht="12.75">
      <c r="A18" s="349"/>
      <c r="B18" s="352"/>
      <c r="C18" s="113" t="s">
        <v>39</v>
      </c>
      <c r="D18" s="113" t="s">
        <v>35</v>
      </c>
      <c r="E18" s="113" t="s">
        <v>58</v>
      </c>
      <c r="F18" s="113" t="s">
        <v>58</v>
      </c>
      <c r="G18" s="113" t="s">
        <v>37</v>
      </c>
      <c r="H18" s="352"/>
      <c r="I18" s="352"/>
      <c r="J18" s="352"/>
      <c r="K18" s="352"/>
      <c r="L18" s="355"/>
    </row>
    <row r="19" spans="1:12" ht="13.5" thickBot="1">
      <c r="A19" s="350"/>
      <c r="B19" s="353"/>
      <c r="C19" s="140"/>
      <c r="D19" s="140" t="s">
        <v>36</v>
      </c>
      <c r="E19" s="140" t="s">
        <v>36</v>
      </c>
      <c r="F19" s="140" t="s">
        <v>36</v>
      </c>
      <c r="G19" s="140"/>
      <c r="H19" s="353"/>
      <c r="I19" s="353"/>
      <c r="J19" s="353"/>
      <c r="K19" s="353"/>
      <c r="L19" s="356"/>
    </row>
    <row r="20" spans="1:12" ht="12.75">
      <c r="A20" s="136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8"/>
    </row>
    <row r="21" spans="1:12" ht="12.75">
      <c r="A21" s="130" t="s">
        <v>175</v>
      </c>
      <c r="B21" s="131" t="s">
        <v>176</v>
      </c>
      <c r="C21" s="250" t="s">
        <v>177</v>
      </c>
      <c r="D21" s="131">
        <v>1973</v>
      </c>
      <c r="E21" s="131">
        <v>2018</v>
      </c>
      <c r="F21" s="131">
        <v>2018</v>
      </c>
      <c r="G21" s="131">
        <v>0</v>
      </c>
      <c r="H21" s="131">
        <v>0</v>
      </c>
      <c r="I21" s="131">
        <v>1973</v>
      </c>
      <c r="J21" s="131">
        <v>1973</v>
      </c>
      <c r="K21" s="131">
        <v>1973</v>
      </c>
      <c r="L21" s="132"/>
    </row>
    <row r="22" spans="1:12" ht="12.75">
      <c r="A22" s="130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2"/>
    </row>
    <row r="23" spans="1:12" ht="13.5" thickBot="1">
      <c r="A23" s="133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5"/>
    </row>
    <row r="27" spans="1:9" ht="12.75">
      <c r="A27" s="300" t="s">
        <v>24</v>
      </c>
      <c r="B27" s="301"/>
      <c r="C27" s="87" t="s">
        <v>9</v>
      </c>
      <c r="D27" s="251" t="str">
        <f>'Aneksi nr. 4'!D30:E30</f>
        <v>ZHULJETA VAQARRI</v>
      </c>
      <c r="E27" s="252"/>
      <c r="F27" s="306" t="s">
        <v>25</v>
      </c>
      <c r="G27" s="87" t="s">
        <v>9</v>
      </c>
      <c r="H27" s="251" t="s">
        <v>129</v>
      </c>
      <c r="I27" s="252"/>
    </row>
    <row r="28" spans="1:9" ht="12.75">
      <c r="A28" s="302"/>
      <c r="B28" s="303"/>
      <c r="C28" s="87" t="s">
        <v>26</v>
      </c>
      <c r="D28" s="251"/>
      <c r="E28" s="252"/>
      <c r="F28" s="307"/>
      <c r="G28" s="87" t="s">
        <v>26</v>
      </c>
      <c r="H28" s="251"/>
      <c r="I28" s="252"/>
    </row>
    <row r="29" spans="1:9" ht="12.75">
      <c r="A29" s="304"/>
      <c r="B29" s="305"/>
      <c r="C29" s="87" t="s">
        <v>27</v>
      </c>
      <c r="D29" s="251"/>
      <c r="E29" s="252"/>
      <c r="F29" s="308"/>
      <c r="G29" s="87" t="s">
        <v>27</v>
      </c>
      <c r="H29" s="251"/>
      <c r="I29" s="252"/>
    </row>
  </sheetData>
  <sheetProtection/>
  <mergeCells count="23">
    <mergeCell ref="L17:L19"/>
    <mergeCell ref="K6:K8"/>
    <mergeCell ref="F7:F8"/>
    <mergeCell ref="K17:K19"/>
    <mergeCell ref="B6:B8"/>
    <mergeCell ref="G6:G8"/>
    <mergeCell ref="H6:H8"/>
    <mergeCell ref="I6:I8"/>
    <mergeCell ref="J6:J8"/>
    <mergeCell ref="A6:A8"/>
    <mergeCell ref="A17:A19"/>
    <mergeCell ref="B17:B19"/>
    <mergeCell ref="H17:H19"/>
    <mergeCell ref="I17:I19"/>
    <mergeCell ref="J17:J19"/>
    <mergeCell ref="A27:B29"/>
    <mergeCell ref="D27:E27"/>
    <mergeCell ref="F27:F29"/>
    <mergeCell ref="H27:I27"/>
    <mergeCell ref="D28:E28"/>
    <mergeCell ref="H28:I28"/>
    <mergeCell ref="D29:E29"/>
    <mergeCell ref="H29:I2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LAURA</cp:lastModifiedBy>
  <cp:lastPrinted>2018-09-10T09:20:35Z</cp:lastPrinted>
  <dcterms:created xsi:type="dcterms:W3CDTF">2006-01-12T07:01:41Z</dcterms:created>
  <dcterms:modified xsi:type="dcterms:W3CDTF">2018-09-11T08:51:20Z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