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10" yWindow="65311" windowWidth="24000" windowHeight="9735" tabRatio="715" activeTab="2"/>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3'!$A$1:$S$38</definedName>
    <definedName name="_xlnm.Print_Area" localSheetId="3">'Aneksi nr. 4'!$A$1:$J$28</definedName>
    <definedName name="_xlnm.Print_Area" localSheetId="4">'Aneksi nr. 5'!$A$1:$L$30</definedName>
    <definedName name="_xlnm.Print_Area" localSheetId="0">'Aneksi nr.1'!$A$1:$I$25</definedName>
    <definedName name="_xlnm.Print_Area" localSheetId="1">'Aneksi nr.2'!$A$1:$I$36</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<sst xmlns="http://schemas.openxmlformats.org/spreadsheetml/2006/main" count="299" uniqueCount="177">
  <si>
    <t>Kodi</t>
  </si>
  <si>
    <t>Programi</t>
  </si>
  <si>
    <t>Titulli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</si>
  <si>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</si>
  <si>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</si>
  <si>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</si>
  <si>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</si>
  <si>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</si>
  <si>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</si>
  <si>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</si>
  <si>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</si>
  <si>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</si>
  <si>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</si>
  <si>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</si>
  <si>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</si>
  <si>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</si>
  <si>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</si>
  <si>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</si>
  <si>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</si>
  <si>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</si>
  <si>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</si>
  <si>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</si>
  <si>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</si>
  <si>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</si>
  <si>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</si>
  <si>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</si>
  <si>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</si>
  <si>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</si>
  <si>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</si>
  <si>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</si>
  <si>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Programet</t>
  </si>
  <si>
    <t>PBA</t>
  </si>
  <si>
    <t>0001</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</si>
  <si>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</si>
  <si>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</si>
  <si>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</si>
  <si>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</si>
  <si>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</si>
  <si>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</si>
  <si>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</si>
  <si>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</si>
  <si>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</si>
  <si>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</si>
  <si>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</si>
  <si>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</si>
  <si>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</si>
  <si>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Totali (korrente + kapitale + Shp nga te ardh.jashte limiti)</t>
  </si>
  <si>
    <t>D</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</si>
  <si>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</si>
  <si>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</si>
  <si>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</si>
  <si>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</si>
  <si>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</si>
  <si>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</si>
  <si>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</si>
  <si>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</si>
  <si>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</si>
  <si>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</si>
  <si>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</si>
  <si>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</si>
  <si>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t>
  </si>
  <si>
    <t>...........</t>
  </si>
  <si>
    <t>Kodi i Programit</t>
  </si>
  <si>
    <t>Shpenzime Kapitale</t>
  </si>
  <si>
    <t xml:space="preserve">Totali </t>
  </si>
  <si>
    <t xml:space="preserve">Sasia e 
realizuar </t>
  </si>
  <si>
    <t>Qellimi 1</t>
  </si>
  <si>
    <t>..............</t>
  </si>
  <si>
    <t>Viti i përfundimit</t>
  </si>
  <si>
    <t>REALIZIMI për periudhën e raportimit (4-mujore/vjetore)</t>
  </si>
  <si>
    <t>Projektet me financim te brendshëm (ne 000/leke)</t>
  </si>
  <si>
    <t>Projektet me financim te huaj (ne 000/leke)</t>
  </si>
  <si>
    <t>Niveli faktik i  vitit paraardhes</t>
  </si>
  <si>
    <t>......</t>
  </si>
  <si>
    <t>.....</t>
  </si>
  <si>
    <t>Kodi i
Treguesit te Performances/Produktit</t>
  </si>
  <si>
    <t>F</t>
  </si>
  <si>
    <t>% e Realizimit te Treguesit te Performances/Produktit</t>
  </si>
  <si>
    <t>**Treguesit e performancës/Produktet:</t>
  </si>
  <si>
    <t>Emertimi i Treguesit te Performances/Produktit</t>
  </si>
  <si>
    <t xml:space="preserve">Njësia matese </t>
  </si>
  <si>
    <t>i
Periudhes/progresiv</t>
  </si>
  <si>
    <t>Niveli i planifikuar ne vitin korent</t>
  </si>
  <si>
    <t>Niveli i rishikuar ne vitin korent</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</si>
  <si>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</si>
  <si>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</si>
  <si>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</si>
  <si>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</si>
  <si>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</si>
  <si>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</si>
  <si>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</si>
  <si>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</si>
  <si>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</si>
  <si>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</si>
  <si>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</si>
  <si>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</si>
  <si>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</si>
  <si>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</si>
  <si>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</si>
  <si>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</si>
  <si>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</si>
  <si>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</si>
  <si>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</si>
  <si>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</si>
  <si>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t xml:space="preserve">Sasia Faktike (sipas vitit </t>
    </r>
    <r>
      <rPr>
        <b/>
        <sz val="8"/>
        <color indexed="60"/>
        <rFont val="Arial"/>
        <family val="2"/>
      </rPr>
      <t>paraardhes</t>
    </r>
    <r>
      <rPr>
        <b/>
        <sz val="8"/>
        <rFont val="Arial"/>
        <family val="2"/>
      </rPr>
      <t>)</t>
    </r>
  </si>
  <si>
    <r>
      <t xml:space="preserve">Shpenzimet 
(sipas vitit </t>
    </r>
    <r>
      <rPr>
        <b/>
        <sz val="8"/>
        <color indexed="60"/>
        <rFont val="Arial"/>
        <family val="2"/>
      </rPr>
      <t>paraardhes</t>
    </r>
    <r>
      <rPr>
        <b/>
        <sz val="8"/>
        <rFont val="Arial"/>
        <family val="2"/>
      </rPr>
      <t>)</t>
    </r>
  </si>
  <si>
    <r>
      <t xml:space="preserve">Kosto per Njesi (sipas vitit </t>
    </r>
    <r>
      <rPr>
        <b/>
        <sz val="8"/>
        <color indexed="60"/>
        <rFont val="Arial"/>
        <family val="2"/>
      </rPr>
      <t>paraardhes</t>
    </r>
    <r>
      <rPr>
        <b/>
        <sz val="8"/>
        <rFont val="Arial"/>
        <family val="2"/>
      </rPr>
      <t>)</t>
    </r>
  </si>
  <si>
    <r>
      <t xml:space="preserve">Sasia (sipas </t>
    </r>
    <r>
      <rPr>
        <b/>
        <sz val="8"/>
        <color indexed="60"/>
        <rFont val="Arial"/>
        <family val="2"/>
      </rPr>
      <t>planit</t>
    </r>
    <r>
      <rPr>
        <b/>
        <sz val="8"/>
        <rFont val="Arial"/>
        <family val="2"/>
      </rPr>
      <t xml:space="preserve"> te vitit korent)</t>
    </r>
  </si>
  <si>
    <r>
      <t xml:space="preserve">Shpenzimet 
(sipas </t>
    </r>
    <r>
      <rPr>
        <b/>
        <sz val="8"/>
        <color indexed="60"/>
        <rFont val="Arial"/>
        <family val="2"/>
      </rPr>
      <t xml:space="preserve">planit </t>
    </r>
    <r>
      <rPr>
        <b/>
        <sz val="8"/>
        <rFont val="Arial"/>
        <family val="2"/>
      </rPr>
      <t>te vitit korent)</t>
    </r>
  </si>
  <si>
    <r>
      <t xml:space="preserve">Kosto per Njesi 
(sipas </t>
    </r>
    <r>
      <rPr>
        <b/>
        <sz val="8"/>
        <color indexed="60"/>
        <rFont val="Arial"/>
        <family val="2"/>
      </rPr>
      <t>planit</t>
    </r>
    <r>
      <rPr>
        <b/>
        <sz val="8"/>
        <rFont val="Arial"/>
        <family val="2"/>
      </rPr>
      <t xml:space="preserve"> te vitit korent)</t>
    </r>
  </si>
  <si>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korent)</t>
    </r>
  </si>
  <si>
    <r>
      <t xml:space="preserve">Shpenzimet 
(sipas </t>
    </r>
    <r>
      <rPr>
        <b/>
        <sz val="8"/>
        <color indexed="60"/>
        <rFont val="Arial"/>
        <family val="2"/>
      </rPr>
      <t xml:space="preserve">planit te rishikuar </t>
    </r>
    <r>
      <rPr>
        <b/>
        <sz val="8"/>
        <rFont val="Arial"/>
        <family val="2"/>
      </rPr>
      <t>te vitit korent)</t>
    </r>
  </si>
  <si>
    <r>
      <t xml:space="preserve">Kosto per Njesi 
(sipas </t>
    </r>
    <r>
      <rPr>
        <b/>
        <sz val="8"/>
        <color indexed="60"/>
        <rFont val="Arial"/>
        <family val="2"/>
      </rPr>
      <t>planit te rishikuar</t>
    </r>
    <r>
      <rPr>
        <b/>
        <sz val="8"/>
        <rFont val="Arial"/>
        <family val="2"/>
      </rPr>
      <t xml:space="preserve"> te vitit korent)</t>
    </r>
  </si>
  <si>
    <r>
      <t xml:space="preserve">Sasia </t>
    </r>
    <r>
      <rPr>
        <b/>
        <sz val="8"/>
        <color indexed="60"/>
        <rFont val="Arial"/>
        <family val="2"/>
      </rPr>
      <t>Faktike</t>
    </r>
    <r>
      <rPr>
        <b/>
        <sz val="8"/>
        <rFont val="Arial"/>
        <family val="2"/>
      </rPr>
      <t xml:space="preserve"> (ne fund te vitit </t>
    </r>
    <r>
      <rPr>
        <b/>
        <sz val="8"/>
        <rFont val="Arial"/>
        <family val="2"/>
      </rPr>
      <t>korent)</t>
    </r>
  </si>
  <si>
    <r>
      <t xml:space="preserve">Shpenzimet </t>
    </r>
    <r>
      <rPr>
        <b/>
        <sz val="8"/>
        <color indexed="60"/>
        <rFont val="Arial"/>
        <family val="2"/>
      </rPr>
      <t>Faktike</t>
    </r>
    <r>
      <rPr>
        <b/>
        <sz val="8"/>
        <rFont val="Arial"/>
        <family val="2"/>
      </rPr>
      <t xml:space="preserve"> (ne fund te vitit </t>
    </r>
    <r>
      <rPr>
        <b/>
        <sz val="8"/>
        <rFont val="Arial"/>
        <family val="2"/>
      </rPr>
      <t>korent)</t>
    </r>
  </si>
  <si>
    <r>
      <t xml:space="preserve">Kosto per Njesi </t>
    </r>
    <r>
      <rPr>
        <b/>
        <sz val="8"/>
        <color indexed="60"/>
        <rFont val="Arial"/>
        <family val="2"/>
      </rPr>
      <t>Faktike</t>
    </r>
    <r>
      <rPr>
        <b/>
        <sz val="8"/>
        <rFont val="Arial"/>
        <family val="2"/>
      </rPr>
      <t xml:space="preserve"> (ne fund te vitit </t>
    </r>
    <r>
      <rPr>
        <b/>
        <sz val="8"/>
        <rFont val="Arial"/>
        <family val="2"/>
      </rPr>
      <t>korent)</t>
    </r>
  </si>
  <si>
    <t>Akademia e Shkencave</t>
  </si>
  <si>
    <t>Veprimtari Akademike</t>
  </si>
  <si>
    <t>VASIL S. TOLE</t>
  </si>
  <si>
    <t>1022001</t>
  </si>
  <si>
    <t>01520</t>
  </si>
  <si>
    <t>Shpenzime nga te Ardhurat Jashte limitit (kap 5)</t>
  </si>
  <si>
    <t>Shpenzime nga Sponsorizimet (kap 6)</t>
  </si>
  <si>
    <t>.</t>
  </si>
  <si>
    <t>analiza + trainime + takime</t>
  </si>
  <si>
    <t>Projekti COBISS Slloveni</t>
  </si>
  <si>
    <t>Bashkëpunon me institucione kërkimore dhe mësimore, brenda dhe jashtë vendit, që kanë kapacitetet e nevojshme fizike për kërkim, për kryerjen e studimeve në fusha të ndryshme të shkencës</t>
  </si>
  <si>
    <t xml:space="preserve">Fuqizimi i rolit të Akademisë së Shkencave, e aftë të kryejë misonin në zhvillimin e vendit, duke zbatuar prioritetet kombëtare në shkencë dhe nxitjes së kërkimeve në fushat përparësore, të zhvillimit ekonomik dhe teknologjik si mjedisi, burimet natyrore e të rinovueshme, pyjet, emergjencat civile (gjeorisqet, tërmetet, epidemitë, përmbytjet, zjarri në pyje, orteqet, etj.), pasuritë ujore, bujqësia dhe ushqimi, biodiversiteti dhe bioteknologjia, teknologjitë e informacionit dhe komunikimit, shëndeti publik, si dhe ato të historisë, gjuhës, artit, kulturës e trashëgimisë kulturore kombëtare, kohezionit social etj. </t>
  </si>
  <si>
    <t>Projekte, ekspedita, Ligjerata te ndersjellta te akademikeve dhe botime ne fushat e strategjise rajonale per kerkim, zhvillim dhe inovacion</t>
  </si>
  <si>
    <r>
      <t>Emertimi i Treguesit te Performances</t>
    </r>
    <r>
      <rPr>
        <b/>
        <sz val="10"/>
        <color indexed="60"/>
        <rFont val="Calibri"/>
        <family val="2"/>
      </rPr>
      <t>***</t>
    </r>
    <r>
      <rPr>
        <b/>
        <sz val="10"/>
        <color indexed="8"/>
        <rFont val="Calibri"/>
        <family val="2"/>
      </rPr>
      <t>/Produktit</t>
    </r>
  </si>
  <si>
    <t>Niveli faktik ne fund te 4- mujorit</t>
  </si>
  <si>
    <t>M220075</t>
  </si>
  <si>
    <t>TVSH dhe Taksa Doganore</t>
  </si>
  <si>
    <t>i
vitit paraardhes
Viti 2018</t>
  </si>
  <si>
    <t>Viti 2019</t>
  </si>
  <si>
    <t>Plan Fillestar Viti 2019</t>
  </si>
  <si>
    <t>Plan i Rishikuar Viti 2019</t>
  </si>
  <si>
    <t>i vitit paraardhes
Viti 2018</t>
  </si>
  <si>
    <t>Plan        Viti 2019</t>
  </si>
  <si>
    <t xml:space="preserve">Bashkëpunimi me institucione kërkimore dhe mësimore, brenda dhe jashtë vendit, që kanë kapacitetet e nevojshme fizike për kërkim, për kryerjen e studimeve në fusha të ndryshme të shkencës në përputhje me nevojat e zhvillimit të vendit.
</t>
  </si>
  <si>
    <t>92201AA</t>
  </si>
  <si>
    <t xml:space="preserve">Produkte  për K-Zh me impakt  në zhvillimin KZHT &amp;I,  bazë e të aplikuara në Shqipëri e Kosovë, e më gjerë. Përhapje e dijeve nëpërmjet  dokumenteve drejtuar paleve të interesuara për probleme të K-Zh ministrive të linjës, universiteteve, Qendrave transferimit të teknologjive, etj.
</t>
  </si>
  <si>
    <t xml:space="preserve">Produkte   të kartave të eventeve për politikat shkencore dhe qeverisje (qendrore /vendore) të KSHT&amp;I me impakt  në K-Zh dhe prodhim.
</t>
  </si>
  <si>
    <t xml:space="preserve">Kontribut për K-Zh ne përputhje me misionin e ASHSH konform ligjit për rritjen e rolit të këshillimit e eksperizës për politikberjen, vendimmarrjen e qeverisjes qendrore/ lokale (në fushat e kompetencës) nëpërmjet kryerjes së studimeve, analizave në nivele te ndryshme; me prioritet përgatitjen e burimeve njerëzore  për K-ZH me prioritet të rinjtë, nëpërmjet veprimtarive të ndryshme.
</t>
  </si>
  <si>
    <t>Objektivi 2</t>
  </si>
  <si>
    <t>Objektivi 1</t>
  </si>
  <si>
    <t>92201AB</t>
  </si>
  <si>
    <t xml:space="preserve">Produkte kerkimore shkencore me nivel të lartë shkencor ne fushat  prioritare per kerkim dhe  zhvillim  te vendit dhe me gjere Publikime shkencore (Botime, monografi dhe revista periodike "Journal of Natural and Technical Sciences" dhe "Studia Albanica") të përzgjedhura kombëtare/nderkombëtare; 
Raporte të veprimtarisë së  ASHSH dhe buletine për veprimtaritë e saj.
</t>
  </si>
  <si>
    <t>92201AC</t>
  </si>
  <si>
    <t xml:space="preserve">Cmime konkurse shkencore kombëtare të organizuara nga ASHSH 
</t>
  </si>
  <si>
    <t>92201AD</t>
  </si>
  <si>
    <t>VJOLLCA XHAMËNI</t>
  </si>
  <si>
    <t>18AF301</t>
  </si>
  <si>
    <t xml:space="preserve">Veprimtaria shkencore te punonjesve te A.SH.SH. ne perputhje me misionin e saj </t>
  </si>
  <si>
    <t>numer Projekte, ekspedita, Ligjerata te ndersjellta te akademikeve</t>
  </si>
  <si>
    <t>Produkte   të kartave të eventeve për politikat shkencore dhe qeverisje (qendrore /vendore) të KSHT&amp;I me impakt  në K-Zh dhe prodhim.</t>
  </si>
  <si>
    <t>Pasurim I Bibliotekes Shkencore</t>
  </si>
  <si>
    <t>Blerje program kompjuterik per financen</t>
  </si>
  <si>
    <t>Rikonstruksion i rrjetit elektrik dhe ndriçimit te salles se mbledhjeve</t>
  </si>
  <si>
    <t>Rikonstruksion</t>
  </si>
  <si>
    <t xml:space="preserve"> program kompjuterik</t>
  </si>
  <si>
    <t xml:space="preserve">Blerje libri </t>
  </si>
  <si>
    <t>18AF101</t>
  </si>
  <si>
    <t>18AF201</t>
  </si>
  <si>
    <t>18AF401</t>
  </si>
  <si>
    <t>Blerje pajisje zyre dhe elektronike</t>
  </si>
  <si>
    <t>pajisje</t>
  </si>
  <si>
    <t xml:space="preserve">Produkte kerkimore shkencore me nivel të lartë shkencor ne fushat  prioritare per kerkim dhe  zhvillim  te vendit dhe me gjere (Botime dhe monografi) dhe publikimeve shkencore kombetare,/ nderkombetare (revista "Journal of Natural and Technical Sciences" dhe "Studia Albanica"). 
Raportime te ASHSH per vepriimtarite e saj </t>
  </si>
  <si>
    <t>Botime (revista dhe libra)</t>
  </si>
  <si>
    <t>Konkurse shkencore te organizuara</t>
  </si>
  <si>
    <t>çmimet shkencore vjetore, procedura e organizimit të garave shkencore</t>
  </si>
  <si>
    <t>Nuk eshte realizuar pasi kjo veprimtari eshte parashikuar 4 mujorin e dyte</t>
  </si>
  <si>
    <t xml:space="preserve">Eshte realizuar ne masen  23%.
</t>
  </si>
  <si>
    <t xml:space="preserve">Eshte realizuar ne masen  33%.
</t>
  </si>
  <si>
    <t xml:space="preserve">Eshte realizuar ne masen  58%.
</t>
  </si>
  <si>
    <t xml:space="preserve">Qellimi i 4 - mujorit eshte realizuar ne masen 18% .
</t>
  </si>
  <si>
    <t>Periudha e Raportimit:  JANAR - PRILL 2019</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</si>
</sst>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00"/>
    <numFmt numFmtId="173" formatCode="00000"/>
    <numFmt numFmtId="174" formatCode="00"/>
    <numFmt numFmtId="175" formatCode="dd/mm/yy;@"/>
    <numFmt numFmtId="176" formatCode="#,##0_ ;\-#,##0\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_(* #,##0.0_);_(* \(#,##0.0\);_(* &quot;-&quot;??_);_(@_)"/>
    <numFmt numFmtId="184" formatCode="_(* #,##0_);_(* \(#,##0\);_(* &quot;-&quot;??_);_(@_)"/>
    <numFmt numFmtId="185" formatCode="_-* #,##0_-;\-* #,##0_-;_-* &quot;-&quot;??_-;_-@_-"/>
    <numFmt numFmtId="186" formatCode="_-* #,##0_-;\-* #,##0_-;_-* &quot;-&quot;_-;_-@_-"/>
    <numFmt numFmtId="187" formatCode="_-* #,##0.00_-;\-* #,##0.00_-;_-* &quot;-&quot;??_-;_-@_-"/>
    <numFmt numFmtId="188" formatCode="0.0%"/>
    <numFmt numFmtId="189" formatCode="0_);\(0\)"/>
    <numFmt numFmtId="190" formatCode="0.0"/>
    <numFmt numFmtId="191" formatCode="#,##0.0000"/>
    <numFmt numFmtId="192" formatCode="#,##0.000"/>
    <numFmt numFmtId="193" formatCode="&quot;   &quot;@"/>
    <numFmt numFmtId="194" formatCode="&quot;      &quot;@"/>
    <numFmt numFmtId="195" formatCode="&quot;         &quot;@"/>
    <numFmt numFmtId="196" formatCode="&quot;            &quot;@"/>
    <numFmt numFmtId="197" formatCode="&quot;               &quot;@"/>
    <numFmt numFmtId="198" formatCode="_([$€]* #,##0.00_);_([$€]* \(#,##0.00\);_([$€]* &quot;-&quot;??_);_(@_)"/>
    <numFmt numFmtId="199" formatCode="[&gt;=0.05]#,##0.0;[&lt;=-0.05]\-#,##0.0;?0.0"/>
    <numFmt numFmtId="200" formatCode="[Black]#,##0.0;[Black]\-#,##0.0;;"/>
    <numFmt numFmtId="201" formatCode="[Black][&gt;0.05]#,##0.0;[Black][&lt;-0.05]\-#,##0.0;;"/>
    <numFmt numFmtId="202" formatCode="[Black][&gt;0.5]#,##0;[Black][&lt;-0.5]\-#,##0;;"/>
    <numFmt numFmtId="203" formatCode="General\ \ \ \ \ \ "/>
    <numFmt numFmtId="204" formatCode="0.0\ \ \ \ \ \ \ \ "/>
    <numFmt numFmtId="205" formatCode="mmmm\ yyyy"/>
    <numFmt numFmtId="206" formatCode="#,##0\ &quot;Kč&quot;;\-#,##0\ &quot;Kč&quot;"/>
    <numFmt numFmtId="207" formatCode="#,##0.0____"/>
    <numFmt numFmtId="208" formatCode="\$#,##0.00\ ;\(\$#,##0.00\)"/>
    <numFmt numFmtId="209" formatCode="_-&quot;¢&quot;* #,##0_-;\-&quot;¢&quot;* #,##0_-;_-&quot;¢&quot;* &quot;-&quot;_-;_-@_-"/>
    <numFmt numFmtId="210" formatCode="_-&quot;¢&quot;* #,##0.00_-;\-&quot;¢&quot;* #,##0.00_-;_-&quot;¢&quot;* &quot;-&quot;??_-;_-@_-"/>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quot;£&quot;* #,##0.00_-;\-&quot;£&quot;* #,##0.00_-;_-&quot;£&quot;* &quot;-&quot;??_-;_-@_-"/>
    <numFmt numFmtId="217" formatCode="#,##0;[Red]#,##0"/>
  </numFmts>
  <fonts count="89">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i/>
      <sz val="10"/>
      <name val="Arial"/>
      <family val="2"/>
    </font>
    <font>
      <b/>
      <sz val="12"/>
      <color indexed="60"/>
      <name val="Calibri"/>
      <family val="2"/>
    </font>
    <font>
      <sz val="11"/>
      <name val="Arial"/>
      <family val="2"/>
    </font>
    <font>
      <b/>
      <sz val="8"/>
      <color indexed="60"/>
      <name val="Arial"/>
      <family val="2"/>
    </font>
    <font>
      <b/>
      <sz val="10"/>
      <color indexed="8"/>
      <name val="Calibri"/>
      <family val="2"/>
    </font>
    <font>
      <b/>
      <sz val="10"/>
      <color indexed="60"/>
      <name val="Calibri"/>
      <family val="2"/>
    </font>
    <font>
      <b/>
      <sz val="10"/>
      <color indexed="60"/>
      <name val="Arial"/>
      <family val="2"/>
    </font>
    <font>
      <b/>
      <u val="single"/>
      <sz val="12"/>
      <color indexed="60"/>
      <name val="Arial"/>
      <family val="2"/>
    </font>
    <font>
      <u val="single"/>
      <sz val="12"/>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sz val="12"/>
      <color indexed="60"/>
      <name val="Arial"/>
      <family val="2"/>
    </font>
    <font>
      <b/>
      <u val="single"/>
      <sz val="10"/>
      <color indexed="60"/>
      <name val="Arial"/>
      <family val="2"/>
    </font>
    <font>
      <u val="single"/>
      <sz val="10"/>
      <color indexed="60"/>
      <name val="Arial"/>
      <family val="2"/>
    </font>
    <font>
      <b/>
      <sz val="10"/>
      <name val="Calibri"/>
      <family val="2"/>
    </font>
    <font>
      <b/>
      <i/>
      <sz val="10"/>
      <color indexed="8"/>
      <name val="Calibri"/>
      <family val="2"/>
    </font>
    <font>
      <sz val="10"/>
      <color indexed="8"/>
      <name val="Calibri"/>
      <family val="2"/>
    </font>
    <font>
      <b/>
      <sz val="11"/>
      <color indexed="60"/>
      <name val="Arial"/>
      <family val="2"/>
    </font>
    <font>
      <sz val="11"/>
      <color rgb="FF000000"/>
      <name val="Calibri"/>
      <family val="2"/>
    </font>
    <font>
      <b/>
      <sz val="10"/>
      <color rgb="FFC00000"/>
      <name val="Arial"/>
      <family val="2"/>
    </font>
    <font>
      <b/>
      <sz val="8"/>
      <color rgb="FFC00000"/>
      <name val="Arial"/>
      <family val="2"/>
    </font>
    <font>
      <b/>
      <u val="single"/>
      <sz val="12"/>
      <color rgb="FFC00000"/>
      <name val="Arial"/>
      <family val="2"/>
    </font>
    <font>
      <u val="single"/>
      <sz val="12"/>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0"/>
      <color theme="1"/>
      <name val="Calibri"/>
      <family val="2"/>
    </font>
    <font>
      <b/>
      <sz val="12"/>
      <color rgb="FFC00000"/>
      <name val="Arial"/>
      <family val="2"/>
    </font>
    <font>
      <b/>
      <u val="single"/>
      <sz val="10"/>
      <color rgb="FFC00000"/>
      <name val="Arial"/>
      <family val="2"/>
    </font>
    <font>
      <u val="single"/>
      <sz val="10"/>
      <color rgb="FFC00000"/>
      <name val="Arial"/>
      <family val="2"/>
    </font>
    <font>
      <b/>
      <sz val="10"/>
      <color rgb="FFC00000"/>
      <name val="Calibri"/>
      <family val="2"/>
    </font>
    <font>
      <b/>
      <i/>
      <sz val="10"/>
      <color theme="1"/>
      <name val="Calibri"/>
      <family val="2"/>
    </font>
    <font>
      <sz val="10"/>
      <color theme="1"/>
      <name val="Calibri"/>
      <family val="2"/>
    </font>
    <font>
      <sz val="10"/>
      <color theme="1"/>
      <name val="Arial"/>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10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thin"/>
      <right style="medium"/>
      <top style="thin"/>
      <bottom style="thin"/>
    </border>
    <border>
      <left>
        <color indexed="63"/>
      </left>
      <right style="medium"/>
      <top style="medium"/>
      <bottom style="thin"/>
    </border>
    <border>
      <left style="thin"/>
      <right style="thin"/>
      <top style="thin"/>
      <bottom style="mediu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medium"/>
    </border>
    <border>
      <left style="medium"/>
      <right style="thin"/>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color indexed="63"/>
      </left>
      <right style="thin"/>
      <top style="thin"/>
      <bottom style="thin"/>
    </border>
    <border>
      <left>
        <color indexed="63"/>
      </left>
      <right style="medium"/>
      <top style="thin"/>
      <bottom style="thin"/>
    </border>
    <border>
      <left>
        <color indexed="63"/>
      </left>
      <right style="thin"/>
      <top>
        <color indexed="63"/>
      </top>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color indexed="63"/>
      </top>
      <bottom style="thick"/>
    </border>
    <border>
      <left>
        <color indexed="63"/>
      </left>
      <right style="thin"/>
      <top>
        <color indexed="63"/>
      </top>
      <bottom style="thin"/>
    </border>
    <border>
      <left style="thick"/>
      <right style="thin"/>
      <top style="thin"/>
      <bottom style="thin"/>
    </border>
    <border>
      <left style="thick"/>
      <right style="thin"/>
      <top style="thin"/>
      <bottom style="thick"/>
    </border>
    <border>
      <left style="thin"/>
      <right style="thick"/>
      <top style="thin"/>
      <bottom style="thick"/>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n"/>
      <right style="medium"/>
      <top style="thin"/>
      <bottom style="thick"/>
    </border>
    <border>
      <left>
        <color indexed="63"/>
      </left>
      <right style="medium"/>
      <top style="thin"/>
      <bottom style="thick"/>
    </border>
    <border>
      <left style="thick"/>
      <right style="thin"/>
      <top style="thin"/>
      <bottom>
        <color indexed="63"/>
      </bottom>
    </border>
    <border>
      <left>
        <color indexed="63"/>
      </left>
      <right style="medium"/>
      <top style="thin"/>
      <bottom>
        <color indexed="63"/>
      </bottom>
    </border>
    <border>
      <left style="thin"/>
      <right style="thin"/>
      <top style="medium"/>
      <bottom style="thin"/>
    </border>
    <border>
      <left style="medium"/>
      <right style="thin"/>
      <top style="medium"/>
      <bottom style="thin"/>
    </border>
    <border>
      <left style="thin"/>
      <right style="medium"/>
      <top style="medium"/>
      <bottom style="dashed"/>
    </border>
    <border>
      <left style="thin"/>
      <right>
        <color indexed="63"/>
      </right>
      <top>
        <color indexed="63"/>
      </top>
      <bottom style="thin"/>
    </border>
    <border>
      <left style="thin"/>
      <right style="medium"/>
      <top style="dashed"/>
      <bottom style="dashed"/>
    </border>
    <border>
      <left style="thin"/>
      <right style="medium"/>
      <top style="dashed"/>
      <bottom style="thin"/>
    </border>
    <border>
      <left style="thin"/>
      <right>
        <color indexed="63"/>
      </right>
      <top style="medium"/>
      <bottom style="thin"/>
    </border>
    <border>
      <left>
        <color indexed="63"/>
      </left>
      <right style="thin"/>
      <top style="thin"/>
      <bottom>
        <color indexed="63"/>
      </bottom>
    </border>
    <border>
      <left>
        <color indexed="63"/>
      </left>
      <right style="thin"/>
      <top style="thin"/>
      <bottom style="thick"/>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thick"/>
      <top style="medium"/>
      <bottom style="thin"/>
    </border>
    <border>
      <left style="thick"/>
      <right style="thin"/>
      <top style="medium"/>
      <bottom style="thin"/>
    </border>
    <border>
      <left style="thin"/>
      <right style="medium"/>
      <top style="medium"/>
      <bottom style="thin"/>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style="medium"/>
      <bottom style="thin"/>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3" fontId="12" fillId="0" borderId="0" applyFont="0" applyFill="0" applyBorder="0" applyAlignment="0" applyProtection="0"/>
    <xf numFmtId="194"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7"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2"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8" fontId="0" fillId="0" borderId="0" applyFont="0" applyFill="0" applyBorder="0" applyAlignment="0" applyProtection="0"/>
    <xf numFmtId="188"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7"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77" fontId="27" fillId="0" borderId="0">
      <alignment/>
      <protection/>
    </xf>
    <xf numFmtId="0" fontId="28" fillId="0" borderId="10" applyNumberFormat="0" applyFill="0" applyAlignment="0" applyProtection="0"/>
    <xf numFmtId="206" fontId="17"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9" fontId="29" fillId="0" borderId="0" applyFont="0" applyFill="0" applyBorder="0" applyAlignment="0" applyProtection="0"/>
    <xf numFmtId="210"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199"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0" fontId="12" fillId="0" borderId="0" applyFont="0" applyFill="0" applyBorder="0" applyAlignment="0" applyProtection="0"/>
    <xf numFmtId="201" fontId="12" fillId="0" borderId="0" applyFont="0" applyFill="0" applyBorder="0" applyAlignment="0" applyProtection="0"/>
    <xf numFmtId="202" fontId="12" fillId="0" borderId="0" applyFont="0" applyFill="0" applyBorder="0" applyAlignment="0" applyProtection="0"/>
    <xf numFmtId="2" fontId="17" fillId="0" borderId="0" applyFont="0" applyFill="0" applyBorder="0" applyAlignment="0" applyProtection="0"/>
    <xf numFmtId="207"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3" fontId="12" fillId="0" borderId="0" applyNumberFormat="0" applyFont="0" applyFill="0" applyBorder="0" applyAlignment="0" applyProtection="0"/>
    <xf numFmtId="0" fontId="41" fillId="0" borderId="0" applyNumberFormat="0" applyFont="0" applyFill="0" applyBorder="0" applyAlignment="0" applyProtection="0"/>
    <xf numFmtId="204"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05"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0" fontId="10" fillId="0" borderId="0">
      <alignment horizontal="right"/>
      <protection/>
    </xf>
    <xf numFmtId="0" fontId="44" fillId="0" borderId="0" applyProtection="0">
      <alignment/>
    </xf>
    <xf numFmtId="208"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384">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77" fontId="3" fillId="0" borderId="0" xfId="0" applyNumberFormat="1" applyFont="1" applyBorder="1" applyAlignment="1">
      <alignment wrapText="1"/>
    </xf>
    <xf numFmtId="0" fontId="3" fillId="0" borderId="15" xfId="0" applyFont="1" applyFill="1" applyBorder="1" applyAlignment="1">
      <alignment/>
    </xf>
    <xf numFmtId="0" fontId="4" fillId="0" borderId="16"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70" fillId="0" borderId="0" xfId="0" applyFont="1" applyBorder="1" applyAlignment="1">
      <alignment/>
    </xf>
    <xf numFmtId="0" fontId="3" fillId="0" borderId="9" xfId="0" applyFont="1" applyFill="1" applyBorder="1" applyAlignment="1">
      <alignment horizontal="center"/>
    </xf>
    <xf numFmtId="0" fontId="71"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3" fillId="0" borderId="19" xfId="0" applyFont="1" applyFill="1" applyBorder="1" applyAlignment="1">
      <alignment/>
    </xf>
    <xf numFmtId="0" fontId="4" fillId="0" borderId="0" xfId="0" applyFont="1" applyFill="1" applyBorder="1" applyAlignment="1">
      <alignment horizontal="left"/>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9" fontId="72" fillId="0" borderId="23" xfId="0" applyNumberFormat="1" applyFont="1" applyFill="1" applyBorder="1" applyAlignment="1">
      <alignment horizontal="center" vertical="center"/>
    </xf>
    <xf numFmtId="49" fontId="72" fillId="0" borderId="24" xfId="0" applyNumberFormat="1" applyFont="1" applyFill="1" applyBorder="1" applyAlignment="1">
      <alignment horizontal="center" vertical="center"/>
    </xf>
    <xf numFmtId="0" fontId="73" fillId="0" borderId="0" xfId="0" applyFont="1" applyAlignment="1">
      <alignment/>
    </xf>
    <xf numFmtId="0" fontId="74"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5" xfId="0" applyFont="1" applyFill="1" applyBorder="1" applyAlignment="1">
      <alignment horizontal="center"/>
    </xf>
    <xf numFmtId="0" fontId="4" fillId="0" borderId="15" xfId="0" applyFont="1" applyBorder="1" applyAlignment="1">
      <alignment horizontal="center"/>
    </xf>
    <xf numFmtId="0" fontId="74" fillId="0" borderId="0" xfId="0" applyFont="1" applyAlignment="1">
      <alignment horizontal="center"/>
    </xf>
    <xf numFmtId="0" fontId="4" fillId="0" borderId="0" xfId="0" applyFont="1" applyBorder="1" applyAlignment="1">
      <alignment horizontal="center"/>
    </xf>
    <xf numFmtId="177" fontId="3" fillId="0" borderId="9" xfId="0" applyNumberFormat="1" applyFont="1" applyBorder="1" applyAlignment="1">
      <alignment horizontal="center"/>
    </xf>
    <xf numFmtId="177"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9" xfId="0" applyFont="1" applyBorder="1" applyAlignment="1">
      <alignment horizontal="center"/>
    </xf>
    <xf numFmtId="0" fontId="7" fillId="0" borderId="25" xfId="0" applyFont="1" applyFill="1" applyBorder="1" applyAlignment="1">
      <alignment horizontal="center"/>
    </xf>
    <xf numFmtId="0" fontId="7" fillId="0" borderId="18" xfId="0" applyFont="1" applyFill="1" applyBorder="1" applyAlignment="1">
      <alignment horizontal="center"/>
    </xf>
    <xf numFmtId="0" fontId="4" fillId="0" borderId="18" xfId="0" applyFont="1" applyFill="1" applyBorder="1" applyAlignment="1">
      <alignment horizontal="center"/>
    </xf>
    <xf numFmtId="0" fontId="4" fillId="0" borderId="2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27" xfId="0" applyFont="1" applyFill="1" applyBorder="1" applyAlignment="1">
      <alignment horizontal="center"/>
    </xf>
    <xf numFmtId="0" fontId="4" fillId="0" borderId="0" xfId="0" applyFont="1" applyAlignment="1">
      <alignment horizontal="center"/>
    </xf>
    <xf numFmtId="0" fontId="8" fillId="26" borderId="15" xfId="0" applyFont="1" applyFill="1" applyBorder="1" applyAlignment="1">
      <alignment horizontal="center"/>
    </xf>
    <xf numFmtId="177" fontId="8" fillId="26" borderId="9" xfId="0" applyNumberFormat="1" applyFont="1" applyFill="1" applyBorder="1" applyAlignment="1">
      <alignment horizontal="center"/>
    </xf>
    <xf numFmtId="177" fontId="4" fillId="26" borderId="28" xfId="0" applyNumberFormat="1" applyFont="1" applyFill="1" applyBorder="1" applyAlignment="1">
      <alignment horizontal="center"/>
    </xf>
    <xf numFmtId="0" fontId="74" fillId="0" borderId="0" xfId="0" applyFont="1" applyAlignment="1">
      <alignment horizontal="center"/>
    </xf>
    <xf numFmtId="0" fontId="71" fillId="0" borderId="0" xfId="0" applyFont="1" applyAlignment="1">
      <alignment horizontal="center"/>
    </xf>
    <xf numFmtId="0" fontId="4" fillId="0" borderId="29" xfId="0" applyFont="1" applyFill="1" applyBorder="1" applyAlignment="1">
      <alignment horizontal="center"/>
    </xf>
    <xf numFmtId="49" fontId="72" fillId="0" borderId="24" xfId="0" applyNumberFormat="1" applyFont="1" applyFill="1" applyBorder="1" applyAlignment="1">
      <alignment horizontal="center" vertical="center"/>
    </xf>
    <xf numFmtId="177" fontId="3" fillId="26" borderId="28" xfId="0" applyNumberFormat="1" applyFont="1" applyFill="1" applyBorder="1" applyAlignment="1">
      <alignment horizontal="center"/>
    </xf>
    <xf numFmtId="177"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8" fillId="26" borderId="16"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77" fontId="4" fillId="27" borderId="9" xfId="0" applyNumberFormat="1" applyFont="1" applyFill="1" applyBorder="1" applyAlignment="1">
      <alignment horizontal="center"/>
    </xf>
    <xf numFmtId="177" fontId="8" fillId="27" borderId="9" xfId="0" applyNumberFormat="1" applyFont="1" applyFill="1" applyBorder="1" applyAlignment="1">
      <alignment horizontal="center"/>
    </xf>
    <xf numFmtId="177" fontId="3" fillId="27" borderId="9" xfId="0" applyNumberFormat="1" applyFont="1" applyFill="1" applyBorder="1" applyAlignment="1">
      <alignment horizontal="center"/>
    </xf>
    <xf numFmtId="49" fontId="4" fillId="27" borderId="28" xfId="0" applyNumberFormat="1" applyFont="1" applyFill="1" applyBorder="1" applyAlignment="1">
      <alignment horizontal="center"/>
    </xf>
    <xf numFmtId="0" fontId="75" fillId="26" borderId="15" xfId="0" applyFont="1" applyFill="1" applyBorder="1" applyAlignment="1">
      <alignment horizontal="center"/>
    </xf>
    <xf numFmtId="0" fontId="72" fillId="28" borderId="16" xfId="0" applyFont="1" applyFill="1" applyBorder="1" applyAlignment="1">
      <alignment horizontal="center"/>
    </xf>
    <xf numFmtId="177" fontId="72" fillId="28" borderId="9" xfId="0" applyNumberFormat="1" applyFont="1" applyFill="1" applyBorder="1" applyAlignment="1">
      <alignment horizontal="center"/>
    </xf>
    <xf numFmtId="177" fontId="72" fillId="28" borderId="28" xfId="0" applyNumberFormat="1" applyFont="1" applyFill="1" applyBorder="1" applyAlignment="1">
      <alignment horizontal="center"/>
    </xf>
    <xf numFmtId="0" fontId="76" fillId="0" borderId="0" xfId="0" applyFont="1" applyAlignment="1">
      <alignment/>
    </xf>
    <xf numFmtId="0" fontId="77" fillId="0" borderId="0" xfId="0" applyFont="1" applyAlignment="1">
      <alignment/>
    </xf>
    <xf numFmtId="177" fontId="72" fillId="29" borderId="30" xfId="0" applyNumberFormat="1" applyFont="1" applyFill="1" applyBorder="1" applyAlignment="1">
      <alignment horizontal="center"/>
    </xf>
    <xf numFmtId="0" fontId="75" fillId="26" borderId="16" xfId="0" applyFont="1" applyFill="1" applyBorder="1" applyAlignment="1">
      <alignment horizontal="center"/>
    </xf>
    <xf numFmtId="177" fontId="75" fillId="26" borderId="9" xfId="0" applyNumberFormat="1" applyFont="1" applyFill="1" applyBorder="1" applyAlignment="1">
      <alignment horizontal="center"/>
    </xf>
    <xf numFmtId="177" fontId="72" fillId="26" borderId="28" xfId="0" applyNumberFormat="1" applyFont="1" applyFill="1" applyBorder="1" applyAlignment="1">
      <alignment horizontal="center"/>
    </xf>
    <xf numFmtId="49" fontId="3" fillId="27" borderId="21" xfId="0" applyNumberFormat="1" applyFont="1" applyFill="1" applyBorder="1" applyAlignment="1">
      <alignment horizontal="center"/>
    </xf>
    <xf numFmtId="0" fontId="3" fillId="27" borderId="16" xfId="0" applyFont="1" applyFill="1" applyBorder="1" applyAlignment="1">
      <alignment horizontal="center"/>
    </xf>
    <xf numFmtId="0" fontId="4" fillId="0" borderId="31" xfId="0" applyFont="1" applyFill="1" applyBorder="1" applyAlignment="1">
      <alignment horizontal="center"/>
    </xf>
    <xf numFmtId="177" fontId="4" fillId="27" borderId="23" xfId="0" applyNumberFormat="1" applyFont="1" applyFill="1" applyBorder="1" applyAlignment="1">
      <alignment horizontal="center"/>
    </xf>
    <xf numFmtId="177" fontId="4" fillId="26" borderId="24" xfId="0" applyNumberFormat="1" applyFont="1" applyFill="1" applyBorder="1" applyAlignment="1">
      <alignment horizontal="center"/>
    </xf>
    <xf numFmtId="177" fontId="3" fillId="26" borderId="32" xfId="0" applyNumberFormat="1" applyFont="1" applyFill="1" applyBorder="1" applyAlignment="1">
      <alignment horizontal="center" vertical="top" wrapText="1"/>
    </xf>
    <xf numFmtId="177" fontId="3" fillId="26" borderId="33" xfId="0" applyNumberFormat="1" applyFont="1" applyFill="1" applyBorder="1" applyAlignment="1">
      <alignment horizontal="center" vertical="top" wrapText="1"/>
    </xf>
    <xf numFmtId="177" fontId="76" fillId="26" borderId="34" xfId="0" applyNumberFormat="1" applyFont="1" applyFill="1" applyBorder="1" applyAlignment="1">
      <alignment horizontal="center"/>
    </xf>
    <xf numFmtId="0" fontId="76" fillId="26" borderId="33" xfId="0" applyFont="1" applyFill="1" applyBorder="1" applyAlignment="1">
      <alignment horizontal="center"/>
    </xf>
    <xf numFmtId="0" fontId="4" fillId="0" borderId="35" xfId="0" applyFont="1" applyFill="1" applyBorder="1" applyAlignment="1">
      <alignment horizontal="center"/>
    </xf>
    <xf numFmtId="0" fontId="73" fillId="0" borderId="0" xfId="0" applyFont="1" applyAlignment="1">
      <alignment horizontal="left"/>
    </xf>
    <xf numFmtId="0" fontId="4" fillId="0" borderId="9" xfId="0" applyFont="1" applyFill="1" applyBorder="1" applyAlignment="1">
      <alignment horizontal="center"/>
    </xf>
    <xf numFmtId="0" fontId="4" fillId="27" borderId="9" xfId="0" applyFont="1" applyFill="1" applyBorder="1" applyAlignment="1">
      <alignment horizontal="center"/>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27" borderId="9" xfId="0" applyNumberFormat="1" applyFont="1" applyFill="1" applyBorder="1" applyAlignment="1">
      <alignment horizontal="center" vertical="center"/>
    </xf>
    <xf numFmtId="0" fontId="78" fillId="0" borderId="0" xfId="0" applyFont="1" applyBorder="1" applyAlignment="1">
      <alignment/>
    </xf>
    <xf numFmtId="0" fontId="79" fillId="0" borderId="0" xfId="0" applyFont="1" applyBorder="1" applyAlignment="1">
      <alignment/>
    </xf>
    <xf numFmtId="0" fontId="74"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73" fillId="0" borderId="0" xfId="0" applyFont="1" applyBorder="1" applyAlignment="1">
      <alignment/>
    </xf>
    <xf numFmtId="0" fontId="74" fillId="0" borderId="0" xfId="0" applyFont="1" applyBorder="1" applyAlignment="1">
      <alignment/>
    </xf>
    <xf numFmtId="0" fontId="3" fillId="0" borderId="0" xfId="0" applyFont="1" applyFill="1" applyBorder="1" applyAlignment="1">
      <alignment horizontal="center" vertical="center"/>
    </xf>
    <xf numFmtId="3" fontId="0" fillId="27"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4" fillId="0" borderId="0" xfId="0" applyFont="1" applyAlignment="1">
      <alignment vertical="center" wrapText="1"/>
    </xf>
    <xf numFmtId="3" fontId="0" fillId="26" borderId="28" xfId="0" applyNumberFormat="1" applyFont="1" applyFill="1" applyBorder="1" applyAlignment="1">
      <alignment horizontal="center" vertical="center"/>
    </xf>
    <xf numFmtId="0" fontId="80" fillId="0" borderId="9" xfId="0" applyFont="1" applyBorder="1" applyAlignment="1">
      <alignment horizontal="center" vertical="center" wrapText="1"/>
    </xf>
    <xf numFmtId="0" fontId="0" fillId="0" borderId="0" xfId="0" applyFont="1" applyAlignment="1">
      <alignment vertical="center" wrapText="1"/>
    </xf>
    <xf numFmtId="0" fontId="80" fillId="27" borderId="9" xfId="0" applyFont="1" applyFill="1" applyBorder="1" applyAlignment="1">
      <alignment horizontal="center" vertical="center" wrapText="1"/>
    </xf>
    <xf numFmtId="0" fontId="49" fillId="0" borderId="36" xfId="0" applyFont="1" applyBorder="1" applyAlignment="1">
      <alignment horizontal="center" vertical="center" wrapText="1"/>
    </xf>
    <xf numFmtId="0" fontId="71" fillId="0" borderId="0" xfId="0" applyFont="1" applyAlignment="1">
      <alignment/>
    </xf>
    <xf numFmtId="0" fontId="3" fillId="0" borderId="20"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71" fillId="0" borderId="0" xfId="104" applyFont="1" applyFill="1" applyAlignment="1">
      <alignment vertical="center"/>
      <protection/>
    </xf>
    <xf numFmtId="0" fontId="77" fillId="0" borderId="0" xfId="104" applyFont="1" applyFill="1" applyAlignment="1">
      <alignment vertical="center"/>
      <protection/>
    </xf>
    <xf numFmtId="0" fontId="77" fillId="0" borderId="0" xfId="104" applyFont="1" applyFill="1" applyBorder="1" applyAlignment="1">
      <alignment vertical="center"/>
      <protection/>
    </xf>
    <xf numFmtId="0" fontId="73" fillId="0" borderId="0" xfId="104" applyFont="1" applyFill="1" applyAlignment="1">
      <alignment vertical="center"/>
      <protection/>
    </xf>
    <xf numFmtId="0" fontId="74" fillId="0" borderId="0" xfId="104" applyFont="1" applyFill="1" applyAlignment="1">
      <alignment vertical="center"/>
      <protection/>
    </xf>
    <xf numFmtId="0" fontId="74" fillId="0" borderId="0" xfId="104" applyFont="1" applyFill="1" applyAlignment="1">
      <alignment horizontal="left" vertical="center"/>
      <protection/>
    </xf>
    <xf numFmtId="0" fontId="74"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5" xfId="104" applyFill="1" applyBorder="1" applyAlignment="1">
      <alignment vertical="center" wrapText="1"/>
      <protection/>
    </xf>
    <xf numFmtId="0" fontId="0" fillId="27" borderId="9" xfId="104" applyFill="1" applyBorder="1" applyAlignment="1">
      <alignment vertical="center" wrapText="1"/>
      <protection/>
    </xf>
    <xf numFmtId="0" fontId="0" fillId="27" borderId="28" xfId="104" applyFill="1" applyBorder="1" applyAlignment="1">
      <alignment vertical="center" wrapText="1"/>
      <protection/>
    </xf>
    <xf numFmtId="0" fontId="0" fillId="27" borderId="37" xfId="104" applyFill="1" applyBorder="1" applyAlignment="1">
      <alignment vertical="center" wrapText="1"/>
      <protection/>
    </xf>
    <xf numFmtId="0" fontId="0" fillId="27" borderId="30" xfId="104" applyFill="1" applyBorder="1" applyAlignment="1">
      <alignment vertical="center" wrapText="1"/>
      <protection/>
    </xf>
    <xf numFmtId="0" fontId="0" fillId="27" borderId="38" xfId="104" applyFill="1" applyBorder="1" applyAlignment="1">
      <alignment vertical="center" wrapText="1"/>
      <protection/>
    </xf>
    <xf numFmtId="0" fontId="0" fillId="27" borderId="39" xfId="104" applyFill="1" applyBorder="1" applyAlignment="1">
      <alignment vertical="center" wrapText="1"/>
      <protection/>
    </xf>
    <xf numFmtId="0" fontId="0" fillId="27" borderId="40" xfId="104" applyFill="1" applyBorder="1" applyAlignment="1">
      <alignment vertical="center" wrapText="1"/>
      <protection/>
    </xf>
    <xf numFmtId="0" fontId="0" fillId="27" borderId="41" xfId="104" applyFill="1" applyBorder="1" applyAlignment="1">
      <alignment vertical="center" wrapText="1"/>
      <protection/>
    </xf>
    <xf numFmtId="0" fontId="3" fillId="0" borderId="42" xfId="104" applyFont="1" applyFill="1" applyBorder="1" applyAlignment="1">
      <alignment horizontal="center" vertical="center" wrapText="1"/>
      <protection/>
    </xf>
    <xf numFmtId="0" fontId="3" fillId="0" borderId="35" xfId="104" applyFont="1" applyFill="1" applyBorder="1" applyAlignment="1">
      <alignment horizontal="center" vertical="center" wrapText="1"/>
      <protection/>
    </xf>
    <xf numFmtId="0" fontId="80" fillId="0" borderId="16" xfId="0" applyFont="1" applyBorder="1" applyAlignment="1">
      <alignment horizontal="center" vertical="center" wrapText="1"/>
    </xf>
    <xf numFmtId="0" fontId="80" fillId="0" borderId="43" xfId="0" applyFont="1" applyFill="1" applyBorder="1" applyAlignment="1">
      <alignment horizontal="center" vertical="center" wrapText="1"/>
    </xf>
    <xf numFmtId="0" fontId="80" fillId="0" borderId="15" xfId="0" applyFont="1" applyBorder="1" applyAlignment="1">
      <alignment horizontal="center" vertical="center" wrapText="1"/>
    </xf>
    <xf numFmtId="0" fontId="80" fillId="0" borderId="28" xfId="0" applyFont="1" applyBorder="1" applyAlignment="1">
      <alignment horizontal="center" vertical="center" wrapText="1"/>
    </xf>
    <xf numFmtId="9" fontId="71" fillId="27" borderId="44" xfId="0" applyNumberFormat="1" applyFont="1" applyFill="1" applyBorder="1" applyAlignment="1">
      <alignment horizontal="center" vertical="center" wrapText="1"/>
    </xf>
    <xf numFmtId="0" fontId="4" fillId="27" borderId="16" xfId="0" applyFont="1" applyFill="1" applyBorder="1" applyAlignment="1">
      <alignment horizontal="center" vertical="center"/>
    </xf>
    <xf numFmtId="0" fontId="4" fillId="27" borderId="9" xfId="0" applyFont="1" applyFill="1" applyBorder="1" applyAlignment="1">
      <alignment/>
    </xf>
    <xf numFmtId="0" fontId="3" fillId="0" borderId="45" xfId="0" applyFont="1" applyBorder="1" applyAlignment="1">
      <alignment vertical="center" wrapText="1"/>
    </xf>
    <xf numFmtId="177" fontId="72" fillId="29" borderId="38" xfId="0" applyNumberFormat="1" applyFont="1" applyFill="1" applyBorder="1" applyAlignment="1">
      <alignment horizont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xf>
    <xf numFmtId="0" fontId="4" fillId="27" borderId="49" xfId="0" applyFont="1" applyFill="1" applyBorder="1" applyAlignment="1">
      <alignment horizontal="center"/>
    </xf>
    <xf numFmtId="0" fontId="4" fillId="27" borderId="50" xfId="0" applyFont="1" applyFill="1" applyBorder="1" applyAlignment="1">
      <alignment horizontal="center"/>
    </xf>
    <xf numFmtId="0" fontId="4" fillId="27" borderId="51" xfId="0" applyFont="1" applyFill="1" applyBorder="1" applyAlignment="1">
      <alignment horizontal="center"/>
    </xf>
    <xf numFmtId="177" fontId="4" fillId="27" borderId="50" xfId="0" applyNumberFormat="1" applyFont="1" applyFill="1" applyBorder="1" applyAlignment="1">
      <alignment horizontal="center" vertical="center"/>
    </xf>
    <xf numFmtId="0" fontId="4" fillId="27" borderId="52" xfId="0" applyFont="1" applyFill="1" applyBorder="1" applyAlignment="1">
      <alignment horizontal="center"/>
    </xf>
    <xf numFmtId="0" fontId="3" fillId="0" borderId="53" xfId="0" applyFont="1" applyFill="1" applyBorder="1" applyAlignment="1">
      <alignment horizontal="center" vertical="center" wrapText="1"/>
    </xf>
    <xf numFmtId="0" fontId="4" fillId="27" borderId="54" xfId="0" applyFont="1" applyFill="1" applyBorder="1" applyAlignment="1">
      <alignment horizontal="center"/>
    </xf>
    <xf numFmtId="0" fontId="4" fillId="0" borderId="0" xfId="0" applyFont="1" applyFill="1" applyBorder="1" applyAlignment="1">
      <alignment/>
    </xf>
    <xf numFmtId="0" fontId="4" fillId="0" borderId="45" xfId="0" applyFont="1" applyFill="1" applyBorder="1" applyAlignment="1">
      <alignment/>
    </xf>
    <xf numFmtId="0" fontId="4" fillId="0" borderId="13" xfId="0" applyFont="1" applyFill="1" applyBorder="1" applyAlignment="1">
      <alignment/>
    </xf>
    <xf numFmtId="0" fontId="4" fillId="0" borderId="55" xfId="0" applyFont="1" applyFill="1" applyBorder="1" applyAlignment="1">
      <alignment/>
    </xf>
    <xf numFmtId="3" fontId="0" fillId="27" borderId="56" xfId="0" applyNumberFormat="1" applyFont="1" applyFill="1" applyBorder="1" applyAlignment="1">
      <alignment horizontal="center" vertical="center"/>
    </xf>
    <xf numFmtId="3" fontId="0" fillId="26" borderId="49" xfId="0" applyNumberFormat="1" applyFont="1" applyFill="1" applyBorder="1" applyAlignment="1">
      <alignment horizontal="center" vertical="center"/>
    </xf>
    <xf numFmtId="3" fontId="0" fillId="27" borderId="57" xfId="0" applyNumberFormat="1" applyFont="1" applyFill="1" applyBorder="1" applyAlignment="1">
      <alignment horizontal="center" vertical="center"/>
    </xf>
    <xf numFmtId="3" fontId="0" fillId="27" borderId="50" xfId="0" applyNumberFormat="1" applyFont="1" applyFill="1" applyBorder="1" applyAlignment="1">
      <alignment horizontal="center" vertical="center"/>
    </xf>
    <xf numFmtId="3" fontId="0" fillId="26" borderId="58" xfId="0" applyNumberFormat="1" applyFont="1" applyFill="1" applyBorder="1" applyAlignment="1">
      <alignment horizontal="center" vertical="center"/>
    </xf>
    <xf numFmtId="49" fontId="2" fillId="0" borderId="59" xfId="0" applyNumberFormat="1" applyFont="1" applyBorder="1" applyAlignment="1">
      <alignment horizontal="center" vertical="center"/>
    </xf>
    <xf numFmtId="0" fontId="3" fillId="27" borderId="60" xfId="0" applyFont="1" applyFill="1" applyBorder="1" applyAlignment="1">
      <alignment horizontal="center" vertical="center"/>
    </xf>
    <xf numFmtId="0" fontId="0" fillId="27" borderId="61" xfId="0" applyFont="1" applyFill="1" applyBorder="1" applyAlignment="1">
      <alignment horizontal="center" vertical="center"/>
    </xf>
    <xf numFmtId="3" fontId="0" fillId="26" borderId="62" xfId="0" applyNumberFormat="1" applyFont="1" applyFill="1" applyBorder="1" applyAlignment="1">
      <alignment horizontal="center" vertical="center"/>
    </xf>
    <xf numFmtId="0" fontId="81" fillId="0" borderId="34" xfId="0" applyFont="1" applyBorder="1" applyAlignment="1">
      <alignment horizontal="center"/>
    </xf>
    <xf numFmtId="0" fontId="81" fillId="0" borderId="32" xfId="0" applyFont="1" applyBorder="1" applyAlignment="1">
      <alignment horizontal="center"/>
    </xf>
    <xf numFmtId="0" fontId="81" fillId="0" borderId="0" xfId="0" applyFont="1" applyAlignment="1">
      <alignment horizontal="center" vertical="center" wrapText="1"/>
    </xf>
    <xf numFmtId="3" fontId="0" fillId="27" borderId="44" xfId="0" applyNumberFormat="1" applyFont="1" applyFill="1" applyBorder="1" applyAlignment="1">
      <alignment horizontal="center" vertical="center"/>
    </xf>
    <xf numFmtId="3" fontId="0" fillId="27" borderId="63" xfId="0" applyNumberFormat="1" applyFont="1" applyFill="1" applyBorder="1" applyAlignment="1">
      <alignment horizontal="center" vertical="center"/>
    </xf>
    <xf numFmtId="3" fontId="0" fillId="26" borderId="56" xfId="0" applyNumberFormat="1" applyFont="1" applyFill="1" applyBorder="1" applyAlignment="1">
      <alignment horizontal="center" vertical="center"/>
    </xf>
    <xf numFmtId="3" fontId="0" fillId="26" borderId="57" xfId="0" applyNumberFormat="1" applyFont="1" applyFill="1" applyBorder="1" applyAlignment="1">
      <alignment horizontal="center" vertical="center"/>
    </xf>
    <xf numFmtId="3" fontId="0" fillId="27" borderId="64" xfId="0" applyNumberFormat="1" applyFont="1" applyFill="1" applyBorder="1" applyAlignment="1">
      <alignment horizontal="center" vertical="center"/>
    </xf>
    <xf numFmtId="3" fontId="0" fillId="27" borderId="23" xfId="0" applyNumberFormat="1" applyFont="1" applyFill="1" applyBorder="1" applyAlignment="1">
      <alignment horizontal="center" vertical="center"/>
    </xf>
    <xf numFmtId="3" fontId="0" fillId="27" borderId="65" xfId="0" applyNumberFormat="1" applyFont="1" applyFill="1" applyBorder="1" applyAlignment="1">
      <alignment horizontal="center" vertical="center"/>
    </xf>
    <xf numFmtId="0" fontId="4" fillId="0" borderId="66"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4" fillId="0" borderId="16" xfId="0" applyFont="1" applyBorder="1" applyAlignment="1">
      <alignment vertical="center" wrapText="1"/>
    </xf>
    <xf numFmtId="0" fontId="4" fillId="0" borderId="9" xfId="0" applyFont="1" applyBorder="1" applyAlignment="1">
      <alignment horizontal="center" wrapText="1"/>
    </xf>
    <xf numFmtId="0" fontId="4" fillId="0" borderId="22" xfId="0" applyFont="1" applyBorder="1" applyAlignment="1">
      <alignment vertical="center" wrapText="1"/>
    </xf>
    <xf numFmtId="49" fontId="3" fillId="0" borderId="15" xfId="0" applyNumberFormat="1" applyFont="1" applyBorder="1" applyAlignment="1">
      <alignment horizontal="center"/>
    </xf>
    <xf numFmtId="49" fontId="3" fillId="0" borderId="21" xfId="0" applyNumberFormat="1" applyFont="1" applyBorder="1" applyAlignment="1">
      <alignment horizontal="center"/>
    </xf>
    <xf numFmtId="0" fontId="80" fillId="27" borderId="9" xfId="0" applyFont="1" applyFill="1" applyBorder="1" applyAlignment="1">
      <alignment horizontal="left" vertical="center" wrapText="1"/>
    </xf>
    <xf numFmtId="0" fontId="82" fillId="0" borderId="0" xfId="0" applyFont="1" applyAlignment="1">
      <alignment horizontal="left"/>
    </xf>
    <xf numFmtId="0" fontId="83" fillId="0" borderId="0" xfId="0" applyFont="1" applyAlignment="1">
      <alignment horizontal="center"/>
    </xf>
    <xf numFmtId="0" fontId="82" fillId="0" borderId="0" xfId="0" applyFont="1" applyAlignment="1">
      <alignment/>
    </xf>
    <xf numFmtId="0" fontId="83" fillId="0" borderId="0" xfId="0" applyFont="1" applyAlignment="1">
      <alignment/>
    </xf>
    <xf numFmtId="0" fontId="82" fillId="0" borderId="0" xfId="0" applyFont="1" applyAlignment="1">
      <alignment/>
    </xf>
    <xf numFmtId="0" fontId="71" fillId="0" borderId="0" xfId="0" applyFont="1" applyBorder="1" applyAlignment="1">
      <alignment horizontal="left"/>
    </xf>
    <xf numFmtId="0" fontId="8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84" fillId="0" borderId="67" xfId="0" applyFont="1" applyBorder="1" applyAlignment="1">
      <alignment horizontal="center" vertical="center" wrapText="1"/>
    </xf>
    <xf numFmtId="0" fontId="66" fillId="27" borderId="66" xfId="0" applyFont="1" applyFill="1" applyBorder="1" applyAlignment="1">
      <alignment horizontal="center" vertical="center" wrapText="1"/>
    </xf>
    <xf numFmtId="0" fontId="84" fillId="0" borderId="66" xfId="0" applyFont="1" applyBorder="1" applyAlignment="1">
      <alignment horizontal="center" vertical="center" wrapText="1"/>
    </xf>
    <xf numFmtId="0" fontId="71" fillId="0" borderId="68" xfId="0" applyFont="1" applyBorder="1" applyAlignment="1">
      <alignment horizontal="center" vertical="center" wrapText="1"/>
    </xf>
    <xf numFmtId="0" fontId="0" fillId="0" borderId="0" xfId="0" applyFont="1" applyAlignment="1">
      <alignment vertical="center" wrapText="1"/>
    </xf>
    <xf numFmtId="0" fontId="84" fillId="0" borderId="20" xfId="0" applyFont="1" applyBorder="1" applyAlignment="1">
      <alignment horizontal="center" vertical="center" wrapText="1"/>
    </xf>
    <xf numFmtId="0" fontId="80" fillId="0" borderId="69"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55" xfId="0" applyFont="1" applyFill="1" applyBorder="1" applyAlignment="1">
      <alignment horizontal="center" vertical="center" wrapText="1"/>
    </xf>
    <xf numFmtId="0" fontId="71" fillId="27" borderId="70" xfId="0" applyFont="1" applyFill="1" applyBorder="1" applyAlignment="1">
      <alignment horizontal="center" vertical="center" wrapText="1"/>
    </xf>
    <xf numFmtId="0" fontId="80" fillId="0" borderId="15"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71" fillId="0" borderId="71" xfId="0" applyFont="1" applyFill="1" applyBorder="1" applyAlignment="1">
      <alignment horizontal="center" vertical="center" wrapText="1"/>
    </xf>
    <xf numFmtId="0" fontId="85" fillId="0" borderId="15" xfId="0" applyFont="1" applyBorder="1" applyAlignment="1">
      <alignment horizontal="center" vertical="center" wrapText="1"/>
    </xf>
    <xf numFmtId="0" fontId="80" fillId="0" borderId="9" xfId="0" applyFont="1" applyFill="1" applyBorder="1" applyAlignment="1">
      <alignment vertical="center" wrapText="1"/>
    </xf>
    <xf numFmtId="0" fontId="80" fillId="0" borderId="9"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28" xfId="0" applyFont="1" applyFill="1" applyBorder="1" applyAlignment="1">
      <alignment horizontal="center" vertical="center" wrapText="1"/>
    </xf>
    <xf numFmtId="9" fontId="0" fillId="0" borderId="43" xfId="109" applyFont="1" applyFill="1" applyBorder="1" applyAlignment="1">
      <alignment horizontal="center" vertical="center" wrapText="1"/>
    </xf>
    <xf numFmtId="0" fontId="80" fillId="0" borderId="20" xfId="0" applyFont="1" applyFill="1" applyBorder="1" applyAlignment="1">
      <alignment horizontal="center" vertical="center" wrapText="1"/>
    </xf>
    <xf numFmtId="0" fontId="80" fillId="27" borderId="16" xfId="0" applyFont="1" applyFill="1" applyBorder="1" applyAlignment="1">
      <alignment horizontal="center" vertical="center" wrapText="1"/>
    </xf>
    <xf numFmtId="9" fontId="0" fillId="26" borderId="43" xfId="109" applyFont="1" applyFill="1" applyBorder="1" applyAlignment="1">
      <alignment horizontal="center" vertical="center" wrapText="1"/>
    </xf>
    <xf numFmtId="0" fontId="80" fillId="27" borderId="1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80" fillId="0" borderId="9" xfId="0" applyFont="1" applyBorder="1" applyAlignment="1">
      <alignment horizontal="left" vertical="center" wrapText="1"/>
    </xf>
    <xf numFmtId="0" fontId="0" fillId="27" borderId="9" xfId="0" applyFont="1" applyFill="1" applyBorder="1" applyAlignment="1">
      <alignment horizontal="center" vertical="center" wrapText="1"/>
    </xf>
    <xf numFmtId="0" fontId="0" fillId="27" borderId="16" xfId="0" applyFont="1" applyFill="1" applyBorder="1" applyAlignment="1">
      <alignment horizontal="center" vertical="center" wrapText="1"/>
    </xf>
    <xf numFmtId="0" fontId="0" fillId="27" borderId="28" xfId="0" applyFont="1" applyFill="1" applyBorder="1" applyAlignment="1">
      <alignment horizontal="center" vertical="center" wrapText="1"/>
    </xf>
    <xf numFmtId="0" fontId="0" fillId="0" borderId="9" xfId="0" applyFont="1" applyFill="1" applyBorder="1" applyAlignment="1">
      <alignment horizontal="center"/>
    </xf>
    <xf numFmtId="0" fontId="0" fillId="27" borderId="9" xfId="0" applyFont="1" applyFill="1" applyBorder="1" applyAlignment="1">
      <alignment horizontal="center"/>
    </xf>
    <xf numFmtId="0" fontId="86" fillId="0" borderId="16" xfId="0" applyFont="1" applyFill="1" applyBorder="1" applyAlignment="1">
      <alignment horizontal="center" vertical="center" wrapText="1"/>
    </xf>
    <xf numFmtId="0" fontId="86" fillId="27" borderId="16" xfId="0" applyFont="1" applyFill="1" applyBorder="1" applyAlignment="1">
      <alignment horizontal="center" vertical="center" wrapText="1"/>
    </xf>
    <xf numFmtId="0" fontId="86" fillId="27" borderId="36" xfId="0" applyFont="1" applyFill="1" applyBorder="1" applyAlignment="1">
      <alignment horizontal="center" vertical="center" wrapText="1"/>
    </xf>
    <xf numFmtId="0" fontId="86" fillId="27" borderId="15" xfId="0" applyFont="1" applyFill="1" applyBorder="1" applyAlignment="1">
      <alignment horizontal="center" vertical="center" wrapText="1"/>
    </xf>
    <xf numFmtId="0" fontId="86" fillId="0" borderId="15" xfId="0" applyFont="1" applyFill="1" applyBorder="1" applyAlignment="1">
      <alignment horizontal="center" vertical="center" wrapText="1"/>
    </xf>
    <xf numFmtId="9" fontId="71" fillId="27" borderId="44" xfId="0" applyNumberFormat="1" applyFont="1" applyFill="1" applyBorder="1" applyAlignment="1">
      <alignment horizontal="left" vertical="center" wrapText="1"/>
    </xf>
    <xf numFmtId="0" fontId="4" fillId="0" borderId="16" xfId="0" applyFont="1" applyBorder="1" applyAlignment="1">
      <alignment horizontal="left"/>
    </xf>
    <xf numFmtId="177" fontId="3" fillId="0" borderId="0" xfId="0" applyNumberFormat="1" applyFont="1" applyBorder="1" applyAlignment="1">
      <alignment/>
    </xf>
    <xf numFmtId="3" fontId="0" fillId="0" borderId="0" xfId="0" applyNumberFormat="1" applyAlignment="1">
      <alignment/>
    </xf>
    <xf numFmtId="3" fontId="0" fillId="27" borderId="9" xfId="0" applyNumberFormat="1" applyFont="1" applyFill="1" applyBorder="1" applyAlignment="1">
      <alignment horizontal="center" vertical="center" wrapText="1"/>
    </xf>
    <xf numFmtId="3" fontId="86" fillId="27" borderId="9" xfId="0" applyNumberFormat="1" applyFont="1" applyFill="1" applyBorder="1" applyAlignment="1">
      <alignment horizontal="center" vertical="center" wrapText="1"/>
    </xf>
    <xf numFmtId="0" fontId="0" fillId="27" borderId="15" xfId="104" applyFill="1" applyBorder="1" applyAlignment="1">
      <alignment horizontal="right" vertical="center" wrapText="1"/>
      <protection/>
    </xf>
    <xf numFmtId="0" fontId="0" fillId="27" borderId="9" xfId="104" applyFill="1" applyBorder="1" applyAlignment="1">
      <alignment horizontal="center" vertical="center" wrapText="1"/>
      <protection/>
    </xf>
    <xf numFmtId="177" fontId="0" fillId="0" borderId="0" xfId="0" applyNumberFormat="1" applyAlignment="1">
      <alignment/>
    </xf>
    <xf numFmtId="49" fontId="3" fillId="0" borderId="15" xfId="0" applyNumberFormat="1" applyFont="1" applyBorder="1" applyAlignment="1">
      <alignment horizontal="center" vertical="center"/>
    </xf>
    <xf numFmtId="0" fontId="4" fillId="27" borderId="9" xfId="0" applyFont="1" applyFill="1" applyBorder="1" applyAlignment="1">
      <alignment horizontal="center" vertical="center"/>
    </xf>
    <xf numFmtId="49" fontId="3" fillId="0" borderId="43" xfId="0" applyNumberFormat="1" applyFont="1" applyBorder="1" applyAlignment="1">
      <alignment horizontal="center" vertical="center"/>
    </xf>
    <xf numFmtId="184" fontId="48" fillId="0" borderId="9" xfId="53"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center" wrapText="1"/>
    </xf>
    <xf numFmtId="0" fontId="4" fillId="0" borderId="72" xfId="0" applyFont="1" applyBorder="1" applyAlignment="1">
      <alignment horizontal="center" vertical="center" wrapText="1"/>
    </xf>
    <xf numFmtId="0" fontId="4" fillId="0" borderId="22" xfId="0" applyFont="1" applyBorder="1" applyAlignment="1">
      <alignment horizontal="center" wrapText="1"/>
    </xf>
    <xf numFmtId="3" fontId="0" fillId="27" borderId="43" xfId="0" applyNumberFormat="1" applyFont="1" applyFill="1" applyBorder="1" applyAlignment="1">
      <alignment horizontal="center" vertical="center"/>
    </xf>
    <xf numFmtId="3" fontId="0" fillId="27" borderId="73" xfId="0" applyNumberFormat="1" applyFont="1" applyFill="1" applyBorder="1" applyAlignment="1">
      <alignment horizontal="center" vertical="center"/>
    </xf>
    <xf numFmtId="3" fontId="0" fillId="27" borderId="74" xfId="0" applyNumberFormat="1" applyFont="1" applyFill="1" applyBorder="1" applyAlignment="1">
      <alignment horizontal="center" vertical="center"/>
    </xf>
    <xf numFmtId="3" fontId="0" fillId="27" borderId="15" xfId="0" applyNumberFormat="1" applyFont="1" applyFill="1" applyBorder="1" applyAlignment="1">
      <alignment horizontal="center" vertical="center"/>
    </xf>
    <xf numFmtId="3" fontId="0" fillId="27" borderId="21" xfId="0" applyNumberFormat="1" applyFont="1" applyFill="1" applyBorder="1" applyAlignment="1">
      <alignment horizontal="center" vertical="center"/>
    </xf>
    <xf numFmtId="3" fontId="0" fillId="27" borderId="37" xfId="0" applyNumberFormat="1" applyFont="1" applyFill="1" applyBorder="1" applyAlignment="1">
      <alignment horizontal="center" vertical="center"/>
    </xf>
    <xf numFmtId="3" fontId="0" fillId="27" borderId="30" xfId="0" applyNumberFormat="1" applyFont="1" applyFill="1" applyBorder="1" applyAlignment="1">
      <alignment horizontal="center" vertical="center"/>
    </xf>
    <xf numFmtId="3" fontId="0" fillId="26" borderId="38" xfId="0" applyNumberFormat="1" applyFont="1" applyFill="1" applyBorder="1" applyAlignment="1">
      <alignment horizontal="center" vertical="center"/>
    </xf>
    <xf numFmtId="0" fontId="0" fillId="27" borderId="15" xfId="0" applyNumberFormat="1" applyFont="1" applyFill="1" applyBorder="1" applyAlignment="1">
      <alignment horizontal="center" vertical="center"/>
    </xf>
    <xf numFmtId="0" fontId="0" fillId="27" borderId="21" xfId="0" applyNumberFormat="1" applyFont="1" applyFill="1" applyBorder="1" applyAlignment="1">
      <alignment horizontal="center" vertical="center"/>
    </xf>
    <xf numFmtId="184" fontId="48" fillId="0" borderId="9" xfId="53" applyNumberFormat="1" applyFont="1" applyFill="1" applyBorder="1" applyAlignment="1">
      <alignment horizontal="center" vertical="center"/>
    </xf>
    <xf numFmtId="0" fontId="4" fillId="0" borderId="16" xfId="0" applyFont="1" applyFill="1" applyBorder="1" applyAlignment="1">
      <alignment vertical="center" wrapText="1"/>
    </xf>
    <xf numFmtId="0" fontId="0" fillId="0" borderId="9" xfId="104" applyFill="1" applyBorder="1" applyAlignment="1">
      <alignment vertical="center" wrapText="1"/>
      <protection/>
    </xf>
    <xf numFmtId="49" fontId="3" fillId="0" borderId="15" xfId="0" applyNumberFormat="1" applyFont="1" applyFill="1" applyBorder="1" applyAlignment="1">
      <alignment horizontal="center" vertical="center"/>
    </xf>
    <xf numFmtId="0" fontId="48" fillId="0" borderId="15" xfId="104" applyFont="1" applyFill="1" applyBorder="1" applyAlignment="1">
      <alignment horizontal="center" vertical="center" wrapText="1"/>
      <protection/>
    </xf>
    <xf numFmtId="3" fontId="87" fillId="27" borderId="9" xfId="0" applyNumberFormat="1" applyFont="1" applyFill="1" applyBorder="1" applyAlignment="1">
      <alignment horizontal="center" vertical="center" wrapText="1"/>
    </xf>
    <xf numFmtId="3" fontId="87" fillId="27" borderId="23" xfId="0" applyNumberFormat="1" applyFont="1" applyFill="1" applyBorder="1" applyAlignment="1">
      <alignment horizontal="center" vertical="center" wrapText="1"/>
    </xf>
    <xf numFmtId="10" fontId="0" fillId="26" borderId="43" xfId="109" applyNumberFormat="1" applyFont="1" applyFill="1" applyBorder="1" applyAlignment="1">
      <alignment horizontal="center" vertical="center" wrapText="1"/>
    </xf>
    <xf numFmtId="0" fontId="4" fillId="27" borderId="16" xfId="0" applyFont="1" applyFill="1" applyBorder="1" applyAlignment="1">
      <alignment horizontal="left"/>
    </xf>
    <xf numFmtId="0" fontId="4" fillId="27" borderId="75" xfId="0" applyFont="1" applyFill="1" applyBorder="1" applyAlignment="1">
      <alignment horizontal="left"/>
    </xf>
    <xf numFmtId="0" fontId="4" fillId="27" borderId="43" xfId="0" applyFont="1" applyFill="1" applyBorder="1" applyAlignment="1">
      <alignment horizontal="left"/>
    </xf>
    <xf numFmtId="0" fontId="3" fillId="0" borderId="76" xfId="0" applyFont="1" applyFill="1" applyBorder="1" applyAlignment="1">
      <alignment horizontal="center"/>
    </xf>
    <xf numFmtId="0" fontId="3" fillId="0" borderId="77" xfId="0" applyFont="1" applyFill="1" applyBorder="1" applyAlignment="1">
      <alignment horizontal="center"/>
    </xf>
    <xf numFmtId="0" fontId="3" fillId="0" borderId="78" xfId="0" applyFont="1" applyFill="1" applyBorder="1" applyAlignment="1">
      <alignment horizontal="center" vertical="center"/>
    </xf>
    <xf numFmtId="0" fontId="3" fillId="0" borderId="41" xfId="0" applyFont="1" applyFill="1" applyBorder="1" applyAlignment="1">
      <alignment horizontal="center" vertical="center"/>
    </xf>
    <xf numFmtId="0" fontId="3" fillId="27" borderId="16" xfId="0" applyFont="1" applyFill="1" applyBorder="1" applyAlignment="1">
      <alignment horizontal="center"/>
    </xf>
    <xf numFmtId="0" fontId="3" fillId="27" borderId="44" xfId="0" applyFont="1" applyFill="1" applyBorder="1" applyAlignment="1">
      <alignment horizontal="center"/>
    </xf>
    <xf numFmtId="0" fontId="2" fillId="0" borderId="79"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5" xfId="0" applyFont="1" applyFill="1" applyBorder="1" applyAlignment="1">
      <alignment horizontal="center" vertical="center"/>
    </xf>
    <xf numFmtId="0" fontId="3" fillId="0" borderId="76" xfId="0" applyFont="1" applyBorder="1" applyAlignment="1">
      <alignment horizontal="center"/>
    </xf>
    <xf numFmtId="0" fontId="3" fillId="0" borderId="81" xfId="0" applyFont="1" applyBorder="1" applyAlignment="1">
      <alignment horizontal="center"/>
    </xf>
    <xf numFmtId="0" fontId="4" fillId="27" borderId="16" xfId="0" applyFont="1" applyFill="1" applyBorder="1" applyAlignment="1">
      <alignment horizontal="center"/>
    </xf>
    <xf numFmtId="0" fontId="4" fillId="27" borderId="43" xfId="0" applyFont="1" applyFill="1" applyBorder="1" applyAlignment="1">
      <alignment horizontal="center"/>
    </xf>
    <xf numFmtId="0" fontId="3" fillId="0" borderId="2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5" xfId="0" applyFont="1" applyBorder="1" applyAlignment="1">
      <alignment horizontal="center" vertical="center" wrapText="1"/>
    </xf>
    <xf numFmtId="0" fontId="71" fillId="0" borderId="16" xfId="0" applyFont="1" applyFill="1" applyBorder="1" applyAlignment="1">
      <alignment horizontal="center"/>
    </xf>
    <xf numFmtId="0" fontId="71" fillId="0" borderId="75" xfId="0" applyFont="1" applyFill="1" applyBorder="1" applyAlignment="1">
      <alignment horizontal="center"/>
    </xf>
    <xf numFmtId="0" fontId="71" fillId="0" borderId="44" xfId="0" applyFont="1" applyFill="1" applyBorder="1" applyAlignment="1">
      <alignment horizontal="center"/>
    </xf>
    <xf numFmtId="0" fontId="72" fillId="0" borderId="76" xfId="0" applyFont="1" applyFill="1" applyBorder="1" applyAlignment="1">
      <alignment horizontal="center"/>
    </xf>
    <xf numFmtId="0" fontId="72" fillId="0" borderId="82" xfId="0" applyFont="1" applyFill="1" applyBorder="1" applyAlignment="1">
      <alignment horizontal="center"/>
    </xf>
    <xf numFmtId="0" fontId="3" fillId="0" borderId="78" xfId="0" applyFont="1" applyFill="1" applyBorder="1" applyAlignment="1">
      <alignment horizontal="center" vertical="center"/>
    </xf>
    <xf numFmtId="0" fontId="3" fillId="0" borderId="41" xfId="0" applyFont="1" applyFill="1" applyBorder="1" applyAlignment="1">
      <alignment horizontal="center" vertical="center"/>
    </xf>
    <xf numFmtId="0" fontId="8" fillId="0" borderId="83" xfId="0" applyFont="1" applyBorder="1" applyAlignment="1">
      <alignment horizontal="center"/>
    </xf>
    <xf numFmtId="0" fontId="8" fillId="0" borderId="43" xfId="0" applyFont="1" applyBorder="1" applyAlignment="1">
      <alignment horizontal="center"/>
    </xf>
    <xf numFmtId="0" fontId="72" fillId="29" borderId="84" xfId="0" applyFont="1" applyFill="1" applyBorder="1" applyAlignment="1">
      <alignment horizontal="center" vertical="center"/>
    </xf>
    <xf numFmtId="0" fontId="72" fillId="29" borderId="8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0" xfId="0" applyFont="1" applyFill="1" applyBorder="1" applyAlignment="1">
      <alignment horizontal="center" vertical="center"/>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8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88" fillId="0" borderId="91" xfId="0" applyFont="1" applyBorder="1" applyAlignment="1">
      <alignment horizontal="center"/>
    </xf>
    <xf numFmtId="0" fontId="51" fillId="0" borderId="91" xfId="0" applyFont="1" applyBorder="1" applyAlignment="1">
      <alignment horizontal="center"/>
    </xf>
    <xf numFmtId="0" fontId="81" fillId="26" borderId="87" xfId="0" applyFont="1" applyFill="1" applyBorder="1" applyAlignment="1">
      <alignment horizontal="center" vertical="center" wrapText="1"/>
    </xf>
    <xf numFmtId="0" fontId="81" fillId="26" borderId="56" xfId="0" applyFont="1" applyFill="1" applyBorder="1" applyAlignment="1">
      <alignment horizontal="center" vertical="center" wrapText="1"/>
    </xf>
    <xf numFmtId="0" fontId="81" fillId="26" borderId="92" xfId="0" applyFont="1" applyFill="1" applyBorder="1" applyAlignment="1">
      <alignment horizontal="center" vertical="center" wrapText="1"/>
    </xf>
    <xf numFmtId="0" fontId="81" fillId="26" borderId="43" xfId="0" applyFont="1" applyFill="1" applyBorder="1" applyAlignment="1">
      <alignment horizontal="center" vertical="center" wrapText="1"/>
    </xf>
    <xf numFmtId="0" fontId="3" fillId="0" borderId="92" xfId="0" applyFont="1" applyBorder="1" applyAlignment="1">
      <alignment horizontal="center" vertical="center" wrapText="1"/>
    </xf>
    <xf numFmtId="0" fontId="3" fillId="0" borderId="43" xfId="0" applyFont="1" applyBorder="1" applyAlignment="1">
      <alignment horizontal="center" vertical="center" wrapText="1"/>
    </xf>
    <xf numFmtId="0" fontId="71" fillId="0" borderId="19" xfId="0" applyFont="1" applyFill="1" applyBorder="1" applyAlignment="1">
      <alignment horizontal="center" vertical="center"/>
    </xf>
    <xf numFmtId="0" fontId="71" fillId="0" borderId="0" xfId="0" applyFont="1" applyFill="1" applyBorder="1" applyAlignment="1">
      <alignment horizontal="center" vertical="center"/>
    </xf>
    <xf numFmtId="0" fontId="81" fillId="26" borderId="93" xfId="0" applyFont="1" applyFill="1" applyBorder="1" applyAlignment="1">
      <alignment horizontal="center" vertical="center" wrapText="1"/>
    </xf>
    <xf numFmtId="0" fontId="81" fillId="26" borderId="94" xfId="0" applyFont="1" applyFill="1" applyBorder="1" applyAlignment="1">
      <alignment horizontal="center" vertical="center" wrapText="1"/>
    </xf>
    <xf numFmtId="0" fontId="81" fillId="0" borderId="95" xfId="0" applyFont="1" applyBorder="1" applyAlignment="1">
      <alignment horizontal="center"/>
    </xf>
    <xf numFmtId="0" fontId="81" fillId="0" borderId="77" xfId="0" applyFont="1" applyBorder="1" applyAlignment="1">
      <alignment horizontal="center"/>
    </xf>
    <xf numFmtId="0" fontId="81" fillId="0" borderId="82" xfId="0" applyFont="1" applyBorder="1" applyAlignment="1">
      <alignment horizontal="center"/>
    </xf>
    <xf numFmtId="0" fontId="3" fillId="0" borderId="2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84" fillId="0" borderId="9" xfId="0" applyFont="1" applyBorder="1" applyAlignment="1">
      <alignment horizontal="center" vertical="center" wrapText="1"/>
    </xf>
    <xf numFmtId="0" fontId="80" fillId="27" borderId="72" xfId="0" applyFont="1" applyFill="1" applyBorder="1" applyAlignment="1">
      <alignment horizontal="center" vertical="center" wrapText="1"/>
    </xf>
    <xf numFmtId="0" fontId="80" fillId="27" borderId="26" xfId="0" applyFont="1" applyFill="1" applyBorder="1" applyAlignment="1">
      <alignment horizontal="center" vertical="center" wrapText="1"/>
    </xf>
    <xf numFmtId="0" fontId="80" fillId="27" borderId="9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0" fillId="27" borderId="16" xfId="0" applyFont="1" applyFill="1" applyBorder="1" applyAlignment="1">
      <alignment horizontal="center"/>
    </xf>
    <xf numFmtId="0" fontId="0" fillId="27" borderId="43" xfId="0" applyFont="1" applyFill="1" applyBorder="1" applyAlignment="1">
      <alignment horizontal="center"/>
    </xf>
    <xf numFmtId="0" fontId="0" fillId="0" borderId="0" xfId="0" applyFont="1" applyFill="1" applyBorder="1" applyAlignment="1">
      <alignment horizontal="center"/>
    </xf>
    <xf numFmtId="0" fontId="84" fillId="0" borderId="83" xfId="0" applyFont="1" applyBorder="1" applyAlignment="1">
      <alignment horizontal="left" vertical="center" wrapText="1"/>
    </xf>
    <xf numFmtId="0" fontId="84" fillId="0" borderId="43" xfId="0" applyFont="1" applyBorder="1" applyAlignment="1">
      <alignment horizontal="left" vertical="center" wrapText="1"/>
    </xf>
    <xf numFmtId="0" fontId="3" fillId="0" borderId="97" xfId="104" applyFont="1" applyFill="1" applyBorder="1" applyAlignment="1">
      <alignment horizontal="center" vertical="center" wrapText="1"/>
      <protection/>
    </xf>
    <xf numFmtId="0" fontId="3" fillId="0" borderId="78" xfId="104" applyFont="1" applyFill="1" applyBorder="1" applyAlignment="1">
      <alignment horizontal="center" vertical="center" wrapText="1"/>
      <protection/>
    </xf>
    <xf numFmtId="0" fontId="3" fillId="0" borderId="98" xfId="104" applyFont="1" applyFill="1" applyBorder="1" applyAlignment="1">
      <alignment horizontal="center" vertical="center" wrapText="1"/>
      <protection/>
    </xf>
    <xf numFmtId="0" fontId="3" fillId="0" borderId="20" xfId="104" applyFont="1" applyFill="1" applyBorder="1" applyAlignment="1">
      <alignment horizontal="center" vertical="center" wrapText="1"/>
      <protection/>
    </xf>
    <xf numFmtId="0" fontId="3" fillId="0" borderId="35" xfId="104" applyFont="1" applyFill="1" applyBorder="1" applyAlignment="1">
      <alignment horizontal="center" vertical="center" wrapText="1"/>
      <protection/>
    </xf>
    <xf numFmtId="0" fontId="3" fillId="0" borderId="42" xfId="104" applyFont="1" applyFill="1" applyBorder="1" applyAlignment="1">
      <alignment horizontal="center" vertical="center" wrapText="1"/>
      <protection/>
    </xf>
    <xf numFmtId="0" fontId="3" fillId="0" borderId="99" xfId="104" applyFont="1" applyFill="1" applyBorder="1" applyAlignment="1">
      <alignment horizontal="center" vertical="center" wrapText="1"/>
      <protection/>
    </xf>
    <xf numFmtId="0" fontId="3" fillId="0" borderId="36" xfId="104" applyFont="1" applyFill="1" applyBorder="1" applyAlignment="1">
      <alignment horizontal="center" vertical="center" wrapText="1"/>
      <protection/>
    </xf>
    <xf numFmtId="0" fontId="3" fillId="0" borderId="100"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J25"/>
  <sheetViews>
    <sheetView zoomScale="160" zoomScaleNormal="160" zoomScalePageLayoutView="0" workbookViewId="0" topLeftCell="A16">
      <selection activeCell="G28" sqref="G28"/>
    </sheetView>
  </sheetViews>
  <sheetFormatPr defaultColWidth="9.140625" defaultRowHeight="12.75"/>
  <cols>
    <col min="1" max="1" width="12.00390625" style="0" customWidth="1"/>
    <col min="2" max="2" width="22.421875" style="0" customWidth="1"/>
    <col min="3" max="3" width="14.00390625" style="0" customWidth="1"/>
    <col min="4" max="4" width="10.28125" style="26" customWidth="1"/>
    <col min="5" max="6" width="12.28125" style="26" customWidth="1"/>
    <col min="7" max="7" width="18.140625" style="26" customWidth="1"/>
    <col min="8" max="8" width="18.28125" style="26" customWidth="1"/>
    <col min="9" max="9" width="15.00390625" style="26" customWidth="1"/>
  </cols>
  <sheetData>
    <row r="2" spans="1:9" s="25" customFormat="1" ht="15.75">
      <c r="A2" s="24" t="s">
        <v>91</v>
      </c>
      <c r="D2" s="30"/>
      <c r="E2" s="30"/>
      <c r="F2" s="30"/>
      <c r="G2" s="30"/>
      <c r="H2" s="30"/>
      <c r="I2" s="30"/>
    </row>
    <row r="3" spans="1:10" ht="15.75">
      <c r="A3" s="1"/>
      <c r="B3" s="3"/>
      <c r="C3" s="3"/>
      <c r="D3" s="45"/>
      <c r="E3" s="45"/>
      <c r="F3" s="45"/>
      <c r="G3" s="45"/>
      <c r="H3" s="45"/>
      <c r="I3" s="45"/>
      <c r="J3" s="3"/>
    </row>
    <row r="4" spans="1:10" ht="13.5" thickBot="1">
      <c r="A4" s="3"/>
      <c r="B4" s="3"/>
      <c r="C4" s="3"/>
      <c r="D4" s="45"/>
      <c r="E4" s="45"/>
      <c r="F4" s="45"/>
      <c r="H4" s="45"/>
      <c r="I4" s="11" t="s">
        <v>58</v>
      </c>
      <c r="J4" s="3"/>
    </row>
    <row r="5" spans="1:10" ht="12.75">
      <c r="A5" s="12"/>
      <c r="B5" s="13"/>
      <c r="C5" s="13"/>
      <c r="D5" s="40"/>
      <c r="E5" s="40"/>
      <c r="F5" s="40"/>
      <c r="G5" s="40"/>
      <c r="H5" s="40"/>
      <c r="I5" s="78"/>
      <c r="J5" s="3"/>
    </row>
    <row r="6" spans="1:10" ht="12.75">
      <c r="A6" s="5" t="s">
        <v>28</v>
      </c>
      <c r="B6" s="272" t="s">
        <v>116</v>
      </c>
      <c r="C6" s="273"/>
      <c r="D6" s="273"/>
      <c r="E6" s="273"/>
      <c r="F6" s="274"/>
      <c r="G6" s="10" t="s">
        <v>29</v>
      </c>
      <c r="H6" s="279">
        <v>1022001</v>
      </c>
      <c r="I6" s="280"/>
      <c r="J6" s="3"/>
    </row>
    <row r="7" spans="1:10" ht="12.75">
      <c r="A7" s="14"/>
      <c r="B7" s="15"/>
      <c r="C7" s="15"/>
      <c r="D7" s="18"/>
      <c r="E7" s="18"/>
      <c r="F7" s="18"/>
      <c r="G7" s="18"/>
      <c r="H7" s="19"/>
      <c r="I7" s="44"/>
      <c r="J7" s="3"/>
    </row>
    <row r="8" spans="1:10" ht="12.75">
      <c r="A8" s="281" t="s">
        <v>30</v>
      </c>
      <c r="B8" s="282"/>
      <c r="C8" s="297" t="s">
        <v>45</v>
      </c>
      <c r="D8" s="298"/>
      <c r="E8" s="298"/>
      <c r="F8" s="298"/>
      <c r="G8" s="298"/>
      <c r="H8" s="298"/>
      <c r="I8" s="299"/>
      <c r="J8" s="3"/>
    </row>
    <row r="9" spans="1:10" ht="12.75">
      <c r="A9" s="283"/>
      <c r="B9" s="284"/>
      <c r="C9" s="22" t="s">
        <v>3</v>
      </c>
      <c r="D9" s="22" t="s">
        <v>4</v>
      </c>
      <c r="E9" s="22" t="s">
        <v>5</v>
      </c>
      <c r="F9" s="22" t="s">
        <v>6</v>
      </c>
      <c r="G9" s="22" t="s">
        <v>42</v>
      </c>
      <c r="H9" s="22" t="s">
        <v>85</v>
      </c>
      <c r="I9" s="23" t="s">
        <v>86</v>
      </c>
      <c r="J9" s="3"/>
    </row>
    <row r="10" spans="1:10" ht="18.75" customHeight="1">
      <c r="A10" s="285"/>
      <c r="B10" s="286"/>
      <c r="C10" s="16" t="s">
        <v>7</v>
      </c>
      <c r="D10" s="16" t="s">
        <v>31</v>
      </c>
      <c r="E10" s="16" t="s">
        <v>57</v>
      </c>
      <c r="F10" s="16" t="s">
        <v>57</v>
      </c>
      <c r="G10" s="16" t="s">
        <v>57</v>
      </c>
      <c r="H10" s="16" t="s">
        <v>7</v>
      </c>
      <c r="I10" s="277" t="s">
        <v>8</v>
      </c>
      <c r="J10" s="3"/>
    </row>
    <row r="11" spans="1:10" ht="33.75">
      <c r="A11" s="20" t="s">
        <v>2</v>
      </c>
      <c r="B11" s="21" t="s">
        <v>59</v>
      </c>
      <c r="C11" s="17" t="s">
        <v>133</v>
      </c>
      <c r="D11" s="17" t="s">
        <v>134</v>
      </c>
      <c r="E11" s="17" t="s">
        <v>135</v>
      </c>
      <c r="F11" s="17" t="s">
        <v>136</v>
      </c>
      <c r="G11" s="17" t="s">
        <v>84</v>
      </c>
      <c r="H11" s="17" t="s">
        <v>81</v>
      </c>
      <c r="I11" s="278"/>
      <c r="J11" s="3"/>
    </row>
    <row r="12" spans="1:10" ht="12.75">
      <c r="A12" s="76" t="s">
        <v>32</v>
      </c>
      <c r="B12" s="77" t="s">
        <v>117</v>
      </c>
      <c r="C12" s="79">
        <v>99832</v>
      </c>
      <c r="D12" s="79">
        <v>109500</v>
      </c>
      <c r="E12" s="79">
        <v>109500</v>
      </c>
      <c r="F12" s="79">
        <v>109500</v>
      </c>
      <c r="G12" s="79">
        <v>34085</v>
      </c>
      <c r="H12" s="79">
        <v>19698</v>
      </c>
      <c r="I12" s="80">
        <f>H12-G12</f>
        <v>-14387</v>
      </c>
      <c r="J12" s="3"/>
    </row>
    <row r="13" spans="1:10" ht="12.75">
      <c r="A13" s="76"/>
      <c r="B13" s="77"/>
      <c r="C13" s="79">
        <v>0</v>
      </c>
      <c r="D13" s="79">
        <v>0</v>
      </c>
      <c r="E13" s="79">
        <v>0</v>
      </c>
      <c r="F13" s="79">
        <v>0</v>
      </c>
      <c r="G13" s="79">
        <v>0</v>
      </c>
      <c r="H13" s="79">
        <v>0</v>
      </c>
      <c r="I13" s="80">
        <f>H13-G13</f>
        <v>0</v>
      </c>
      <c r="J13" s="3"/>
    </row>
    <row r="14" spans="1:10" ht="13.5" thickBot="1">
      <c r="A14" s="76" t="s">
        <v>60</v>
      </c>
      <c r="B14" s="77" t="s">
        <v>61</v>
      </c>
      <c r="C14" s="79"/>
      <c r="D14" s="79"/>
      <c r="E14" s="79"/>
      <c r="F14" s="79"/>
      <c r="G14" s="79"/>
      <c r="H14" s="79"/>
      <c r="I14" s="80"/>
      <c r="J14" s="3"/>
    </row>
    <row r="15" spans="1:10" ht="14.25" customHeight="1" thickBot="1">
      <c r="A15" s="275" t="s">
        <v>33</v>
      </c>
      <c r="B15" s="276"/>
      <c r="C15" s="81">
        <f aca="true" t="shared" si="0" ref="C15:I15">SUM(C12:C14)</f>
        <v>99832</v>
      </c>
      <c r="D15" s="81">
        <f t="shared" si="0"/>
        <v>109500</v>
      </c>
      <c r="E15" s="81">
        <f t="shared" si="0"/>
        <v>109500</v>
      </c>
      <c r="F15" s="81">
        <f t="shared" si="0"/>
        <v>109500</v>
      </c>
      <c r="G15" s="81">
        <f t="shared" si="0"/>
        <v>34085</v>
      </c>
      <c r="H15" s="81">
        <f t="shared" si="0"/>
        <v>19698</v>
      </c>
      <c r="I15" s="82">
        <f t="shared" si="0"/>
        <v>-14387</v>
      </c>
      <c r="J15" s="3"/>
    </row>
    <row r="16" spans="1:10" ht="14.25" customHeight="1" thickBot="1">
      <c r="A16" s="287" t="s">
        <v>121</v>
      </c>
      <c r="B16" s="288"/>
      <c r="C16" s="85">
        <v>250</v>
      </c>
      <c r="D16" s="85">
        <v>1050</v>
      </c>
      <c r="E16" s="85">
        <v>1050</v>
      </c>
      <c r="F16" s="85">
        <v>1050</v>
      </c>
      <c r="G16" s="85">
        <v>0</v>
      </c>
      <c r="H16" s="85">
        <v>0</v>
      </c>
      <c r="I16" s="80">
        <f>H16-G16</f>
        <v>0</v>
      </c>
      <c r="J16" s="3"/>
    </row>
    <row r="17" spans="1:10" ht="15" customHeight="1" thickBot="1">
      <c r="A17" s="287" t="s">
        <v>122</v>
      </c>
      <c r="B17" s="288"/>
      <c r="C17" s="85">
        <v>1028</v>
      </c>
      <c r="D17" s="85">
        <v>1500</v>
      </c>
      <c r="E17" s="85">
        <v>1500</v>
      </c>
      <c r="F17" s="85">
        <v>1500</v>
      </c>
      <c r="G17" s="85">
        <v>412</v>
      </c>
      <c r="H17" s="85">
        <v>282</v>
      </c>
      <c r="I17" s="80">
        <f>H17-G17</f>
        <v>-130</v>
      </c>
      <c r="J17" s="3"/>
    </row>
    <row r="18" spans="1:10" s="71" customFormat="1" ht="13.5" thickBot="1">
      <c r="A18" s="300" t="s">
        <v>64</v>
      </c>
      <c r="B18" s="301"/>
      <c r="C18" s="83">
        <f aca="true" t="shared" si="1" ref="C18:H18">C15+C17+C16</f>
        <v>101110</v>
      </c>
      <c r="D18" s="83">
        <f t="shared" si="1"/>
        <v>112050</v>
      </c>
      <c r="E18" s="83">
        <f t="shared" si="1"/>
        <v>112050</v>
      </c>
      <c r="F18" s="83">
        <f t="shared" si="1"/>
        <v>112050</v>
      </c>
      <c r="G18" s="83">
        <f t="shared" si="1"/>
        <v>34497</v>
      </c>
      <c r="H18" s="83">
        <f t="shared" si="1"/>
        <v>19980</v>
      </c>
      <c r="I18" s="84"/>
      <c r="J18" s="70"/>
    </row>
    <row r="19" spans="1:10" ht="12.75">
      <c r="A19" s="3"/>
      <c r="B19" s="3"/>
      <c r="C19" s="3"/>
      <c r="D19" s="45"/>
      <c r="E19" s="45"/>
      <c r="F19" s="45"/>
      <c r="G19" s="45"/>
      <c r="H19" s="45"/>
      <c r="I19" s="45"/>
      <c r="J19" s="3"/>
    </row>
    <row r="20" spans="1:10" ht="12.75">
      <c r="A20" s="3"/>
      <c r="B20" s="3"/>
      <c r="C20" s="3"/>
      <c r="D20" s="45"/>
      <c r="E20" s="45"/>
      <c r="F20" s="45"/>
      <c r="G20" s="45"/>
      <c r="H20" s="45"/>
      <c r="I20" s="45"/>
      <c r="J20" s="3"/>
    </row>
    <row r="21" spans="1:10" ht="12.75">
      <c r="A21" s="3"/>
      <c r="B21" s="3"/>
      <c r="C21" s="3"/>
      <c r="D21" s="45"/>
      <c r="E21" s="45"/>
      <c r="F21" s="45"/>
      <c r="G21" s="45"/>
      <c r="H21" s="45"/>
      <c r="I21" s="45"/>
      <c r="J21" s="3"/>
    </row>
    <row r="22" spans="1:10" ht="12.75" customHeight="1">
      <c r="A22" s="148"/>
      <c r="B22" s="291" t="s">
        <v>25</v>
      </c>
      <c r="C22" s="292"/>
      <c r="D22" s="37" t="s">
        <v>9</v>
      </c>
      <c r="E22" s="289" t="s">
        <v>118</v>
      </c>
      <c r="F22" s="290"/>
      <c r="G22" s="45"/>
      <c r="H22" s="45"/>
      <c r="I22" s="45"/>
      <c r="J22" s="3"/>
    </row>
    <row r="23" spans="1:10" ht="12.75">
      <c r="A23" s="148"/>
      <c r="B23" s="293"/>
      <c r="C23" s="294"/>
      <c r="D23" s="37" t="s">
        <v>26</v>
      </c>
      <c r="E23" s="289"/>
      <c r="F23" s="290"/>
      <c r="G23" s="45"/>
      <c r="H23" s="45"/>
      <c r="I23" s="45"/>
      <c r="J23" s="3"/>
    </row>
    <row r="24" spans="1:10" ht="17.25" customHeight="1">
      <c r="A24" s="148"/>
      <c r="B24" s="295"/>
      <c r="C24" s="296"/>
      <c r="D24" s="37" t="s">
        <v>27</v>
      </c>
      <c r="E24" s="289"/>
      <c r="F24" s="290"/>
      <c r="G24" s="45"/>
      <c r="H24" s="45"/>
      <c r="I24" s="45"/>
      <c r="J24" s="3"/>
    </row>
    <row r="25" spans="1:10" ht="12.75">
      <c r="A25" s="3"/>
      <c r="B25" s="3"/>
      <c r="C25" s="3"/>
      <c r="D25" s="45"/>
      <c r="E25" s="45"/>
      <c r="F25" s="45"/>
      <c r="G25" s="45"/>
      <c r="H25" s="45"/>
      <c r="I25" s="45"/>
      <c r="J25" s="3"/>
    </row>
  </sheetData>
  <sheetProtection/>
  <mergeCells count="13">
    <mergeCell ref="E22:F22"/>
    <mergeCell ref="E23:F23"/>
    <mergeCell ref="E24:F24"/>
    <mergeCell ref="B22:C24"/>
    <mergeCell ref="C8:I8"/>
    <mergeCell ref="A18:B18"/>
    <mergeCell ref="A16:B16"/>
    <mergeCell ref="B6:F6"/>
    <mergeCell ref="A15:B15"/>
    <mergeCell ref="I10:I11"/>
    <mergeCell ref="H6:I6"/>
    <mergeCell ref="A8:B10"/>
    <mergeCell ref="A17:B17"/>
  </mergeCells>
  <printOptions horizontalCentered="1" verticalCentered="1"/>
  <pageMargins left="0" right="0" top="0" bottom="0"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K35"/>
  <sheetViews>
    <sheetView zoomScale="145" zoomScaleNormal="145" zoomScalePageLayoutView="0" workbookViewId="0" topLeftCell="C16">
      <selection activeCell="A1" sqref="A1:I35"/>
    </sheetView>
  </sheetViews>
  <sheetFormatPr defaultColWidth="9.140625" defaultRowHeight="12.75"/>
  <cols>
    <col min="1" max="1" width="11.7109375" style="26" customWidth="1"/>
    <col min="2" max="2" width="39.57421875" style="0" customWidth="1"/>
    <col min="3" max="3" width="12.140625" style="0" customWidth="1"/>
    <col min="4" max="4" width="13.57421875" style="26" customWidth="1"/>
    <col min="5" max="5" width="13.28125" style="26" customWidth="1"/>
    <col min="6" max="6" width="15.00390625" style="26" customWidth="1"/>
    <col min="7" max="7" width="18.57421875" style="26" customWidth="1"/>
    <col min="8" max="8" width="19.28125" style="26" customWidth="1"/>
    <col min="9" max="9" width="13.140625" style="56" customWidth="1"/>
  </cols>
  <sheetData>
    <row r="2" spans="1:9" s="25" customFormat="1" ht="15.75">
      <c r="A2" s="86" t="s">
        <v>94</v>
      </c>
      <c r="D2" s="30"/>
      <c r="E2" s="30"/>
      <c r="F2" s="30"/>
      <c r="G2" s="30"/>
      <c r="H2" s="30"/>
      <c r="I2" s="49"/>
    </row>
    <row r="3" spans="1:10" ht="13.5" thickBot="1">
      <c r="A3" s="27"/>
      <c r="B3" s="2"/>
      <c r="C3" s="2"/>
      <c r="D3" s="27"/>
      <c r="E3" s="27"/>
      <c r="F3" s="35"/>
      <c r="G3" s="36"/>
      <c r="H3" s="31"/>
      <c r="I3" s="50" t="s">
        <v>58</v>
      </c>
      <c r="J3" s="3"/>
    </row>
    <row r="4" spans="1:10" s="43" customFormat="1" ht="12.75">
      <c r="A4" s="38"/>
      <c r="B4" s="13"/>
      <c r="C4" s="13"/>
      <c r="D4" s="39"/>
      <c r="E4" s="39"/>
      <c r="F4" s="40"/>
      <c r="G4" s="40"/>
      <c r="H4" s="41"/>
      <c r="I4" s="51"/>
      <c r="J4" s="42"/>
    </row>
    <row r="5" spans="1:10" ht="12.75">
      <c r="A5" s="28" t="s">
        <v>28</v>
      </c>
      <c r="B5" s="89" t="str">
        <f>'Aneksi nr.1'!B6:F6</f>
        <v>Akademia e Shkencave</v>
      </c>
      <c r="C5" s="160"/>
      <c r="D5" s="160"/>
      <c r="E5" s="160"/>
      <c r="F5" s="160"/>
      <c r="G5" s="161"/>
      <c r="H5" s="10" t="s">
        <v>29</v>
      </c>
      <c r="I5" s="65" t="s">
        <v>119</v>
      </c>
      <c r="J5" s="3"/>
    </row>
    <row r="6" spans="1:10" ht="12.75">
      <c r="A6" s="28" t="s">
        <v>1</v>
      </c>
      <c r="B6" s="89" t="str">
        <f>'Aneksi nr.1'!B12</f>
        <v>Veprimtari Akademike</v>
      </c>
      <c r="C6" s="162"/>
      <c r="D6" s="162"/>
      <c r="E6" s="162"/>
      <c r="F6" s="162"/>
      <c r="G6" s="163"/>
      <c r="H6" s="10" t="s">
        <v>62</v>
      </c>
      <c r="I6" s="65" t="s">
        <v>120</v>
      </c>
      <c r="J6" s="3"/>
    </row>
    <row r="7" spans="1:10" s="59" customFormat="1" ht="12.75">
      <c r="A7" s="282" t="s">
        <v>95</v>
      </c>
      <c r="B7" s="308" t="s">
        <v>59</v>
      </c>
      <c r="C7" s="22" t="s">
        <v>3</v>
      </c>
      <c r="D7" s="22" t="s">
        <v>4</v>
      </c>
      <c r="E7" s="22" t="s">
        <v>5</v>
      </c>
      <c r="F7" s="22" t="s">
        <v>6</v>
      </c>
      <c r="G7" s="22" t="s">
        <v>42</v>
      </c>
      <c r="H7" s="22" t="s">
        <v>85</v>
      </c>
      <c r="I7" s="52" t="s">
        <v>86</v>
      </c>
      <c r="J7" s="58"/>
    </row>
    <row r="8" spans="1:10" s="61" customFormat="1" ht="12.75">
      <c r="A8" s="284"/>
      <c r="B8" s="309"/>
      <c r="C8" s="16" t="s">
        <v>7</v>
      </c>
      <c r="D8" s="16" t="s">
        <v>31</v>
      </c>
      <c r="E8" s="16" t="s">
        <v>57</v>
      </c>
      <c r="F8" s="16" t="s">
        <v>57</v>
      </c>
      <c r="G8" s="16" t="s">
        <v>57</v>
      </c>
      <c r="H8" s="16" t="s">
        <v>7</v>
      </c>
      <c r="I8" s="302" t="s">
        <v>8</v>
      </c>
      <c r="J8" s="60"/>
    </row>
    <row r="9" spans="1:10" s="61" customFormat="1" ht="33.75">
      <c r="A9" s="286"/>
      <c r="B9" s="310"/>
      <c r="C9" s="17" t="s">
        <v>137</v>
      </c>
      <c r="D9" s="17" t="s">
        <v>138</v>
      </c>
      <c r="E9" s="17" t="s">
        <v>135</v>
      </c>
      <c r="F9" s="17" t="s">
        <v>136</v>
      </c>
      <c r="G9" s="17" t="s">
        <v>84</v>
      </c>
      <c r="H9" s="17" t="s">
        <v>81</v>
      </c>
      <c r="I9" s="303"/>
      <c r="J9" s="60"/>
    </row>
    <row r="10" spans="1:11" ht="12.75">
      <c r="A10" s="29">
        <v>600</v>
      </c>
      <c r="B10" s="6" t="s">
        <v>10</v>
      </c>
      <c r="C10" s="62">
        <v>22849</v>
      </c>
      <c r="D10" s="62">
        <v>30000</v>
      </c>
      <c r="E10" s="62">
        <v>30000</v>
      </c>
      <c r="F10" s="62">
        <v>30000</v>
      </c>
      <c r="G10" s="62">
        <v>10866</v>
      </c>
      <c r="H10" s="62">
        <v>6135</v>
      </c>
      <c r="I10" s="48">
        <f>H10-G10</f>
        <v>-4731</v>
      </c>
      <c r="J10" s="3"/>
      <c r="K10" s="245"/>
    </row>
    <row r="11" spans="1:10" ht="12.75">
      <c r="A11" s="29">
        <v>601</v>
      </c>
      <c r="B11" s="6" t="s">
        <v>11</v>
      </c>
      <c r="C11" s="62">
        <v>3517</v>
      </c>
      <c r="D11" s="62">
        <v>4500</v>
      </c>
      <c r="E11" s="62">
        <v>4500</v>
      </c>
      <c r="F11" s="62">
        <v>4500</v>
      </c>
      <c r="G11" s="62">
        <v>1624</v>
      </c>
      <c r="H11" s="62">
        <v>1184</v>
      </c>
      <c r="I11" s="48">
        <f aca="true" t="shared" si="0" ref="I11:I16">H11-G11</f>
        <v>-440</v>
      </c>
      <c r="J11" s="3"/>
    </row>
    <row r="12" spans="1:10" ht="12.75">
      <c r="A12" s="29">
        <v>602</v>
      </c>
      <c r="B12" s="6" t="s">
        <v>12</v>
      </c>
      <c r="C12" s="62">
        <v>43894</v>
      </c>
      <c r="D12" s="62">
        <v>42050</v>
      </c>
      <c r="E12" s="62">
        <v>42050</v>
      </c>
      <c r="F12" s="62">
        <v>42050</v>
      </c>
      <c r="G12" s="62">
        <v>10150</v>
      </c>
      <c r="H12" s="62">
        <v>5258</v>
      </c>
      <c r="I12" s="48">
        <f t="shared" si="0"/>
        <v>-4892</v>
      </c>
      <c r="J12" s="3"/>
    </row>
    <row r="13" spans="1:10" ht="12.75">
      <c r="A13" s="29">
        <v>603</v>
      </c>
      <c r="B13" s="6" t="s">
        <v>13</v>
      </c>
      <c r="C13" s="62">
        <v>0</v>
      </c>
      <c r="D13" s="62">
        <v>0</v>
      </c>
      <c r="E13" s="62">
        <v>0</v>
      </c>
      <c r="F13" s="62">
        <v>0</v>
      </c>
      <c r="G13" s="62">
        <v>0</v>
      </c>
      <c r="H13" s="62">
        <v>0</v>
      </c>
      <c r="I13" s="48">
        <f t="shared" si="0"/>
        <v>0</v>
      </c>
      <c r="J13" s="3"/>
    </row>
    <row r="14" spans="1:10" ht="12.75">
      <c r="A14" s="29">
        <v>604</v>
      </c>
      <c r="B14" s="6" t="s">
        <v>14</v>
      </c>
      <c r="C14" s="62">
        <v>639</v>
      </c>
      <c r="D14" s="62">
        <v>1000</v>
      </c>
      <c r="E14" s="62">
        <v>1000</v>
      </c>
      <c r="F14" s="62">
        <v>1000</v>
      </c>
      <c r="G14" s="62">
        <v>195</v>
      </c>
      <c r="H14" s="62">
        <v>110</v>
      </c>
      <c r="I14" s="48">
        <f t="shared" si="0"/>
        <v>-85</v>
      </c>
      <c r="J14" s="3"/>
    </row>
    <row r="15" spans="1:10" ht="12.75">
      <c r="A15" s="29">
        <v>605</v>
      </c>
      <c r="B15" s="6" t="s">
        <v>15</v>
      </c>
      <c r="C15" s="62">
        <v>373</v>
      </c>
      <c r="D15" s="62">
        <v>400</v>
      </c>
      <c r="E15" s="62">
        <v>400</v>
      </c>
      <c r="F15" s="62">
        <v>400</v>
      </c>
      <c r="G15" s="62">
        <v>200</v>
      </c>
      <c r="H15" s="62">
        <v>134</v>
      </c>
      <c r="I15" s="48">
        <f t="shared" si="0"/>
        <v>-66</v>
      </c>
      <c r="J15" s="3"/>
    </row>
    <row r="16" spans="1:11" ht="12.75">
      <c r="A16" s="29">
        <v>606</v>
      </c>
      <c r="B16" s="6" t="s">
        <v>16</v>
      </c>
      <c r="C16" s="62">
        <v>25331</v>
      </c>
      <c r="D16" s="62">
        <v>30000</v>
      </c>
      <c r="E16" s="62">
        <v>30000</v>
      </c>
      <c r="F16" s="62">
        <v>30000</v>
      </c>
      <c r="G16" s="62">
        <v>9050</v>
      </c>
      <c r="H16" s="62">
        <v>6240</v>
      </c>
      <c r="I16" s="48">
        <f t="shared" si="0"/>
        <v>-2810</v>
      </c>
      <c r="J16" s="3"/>
      <c r="K16" s="245"/>
    </row>
    <row r="17" spans="1:10" s="71" customFormat="1" ht="12.75">
      <c r="A17" s="66" t="s">
        <v>17</v>
      </c>
      <c r="B17" s="73" t="s">
        <v>18</v>
      </c>
      <c r="C17" s="74">
        <f>SUM(C10:C16)</f>
        <v>96603</v>
      </c>
      <c r="D17" s="74">
        <f aca="true" t="shared" si="1" ref="D17:I17">SUM(D10:D16)</f>
        <v>107950</v>
      </c>
      <c r="E17" s="74">
        <f>SUM(E10:E16)</f>
        <v>107950</v>
      </c>
      <c r="F17" s="74">
        <f>SUM(F10:F16)</f>
        <v>107950</v>
      </c>
      <c r="G17" s="74">
        <f t="shared" si="1"/>
        <v>32085</v>
      </c>
      <c r="H17" s="74">
        <f t="shared" si="1"/>
        <v>19061</v>
      </c>
      <c r="I17" s="75">
        <f t="shared" si="1"/>
        <v>-13024</v>
      </c>
      <c r="J17" s="70"/>
    </row>
    <row r="18" spans="1:10" ht="12.75">
      <c r="A18" s="29">
        <v>230</v>
      </c>
      <c r="B18" s="6" t="s">
        <v>19</v>
      </c>
      <c r="C18" s="62"/>
      <c r="D18" s="62"/>
      <c r="E18" s="62"/>
      <c r="F18" s="62"/>
      <c r="G18" s="62"/>
      <c r="H18" s="62"/>
      <c r="I18" s="48">
        <f>H18-G18</f>
        <v>0</v>
      </c>
      <c r="J18" s="3"/>
    </row>
    <row r="19" spans="1:10" ht="12.75">
      <c r="A19" s="29">
        <v>231</v>
      </c>
      <c r="B19" s="238" t="s">
        <v>20</v>
      </c>
      <c r="C19" s="62">
        <v>442</v>
      </c>
      <c r="D19" s="62">
        <v>2000</v>
      </c>
      <c r="E19" s="62">
        <v>2000</v>
      </c>
      <c r="F19" s="62">
        <v>2000</v>
      </c>
      <c r="G19" s="62">
        <v>2000</v>
      </c>
      <c r="H19" s="62">
        <v>637</v>
      </c>
      <c r="I19" s="48">
        <f>H19-G19</f>
        <v>-1363</v>
      </c>
      <c r="J19" s="3"/>
    </row>
    <row r="20" spans="1:10" ht="12.75">
      <c r="A20" s="29">
        <v>232</v>
      </c>
      <c r="B20" s="6" t="s">
        <v>21</v>
      </c>
      <c r="C20" s="62"/>
      <c r="D20" s="62"/>
      <c r="E20" s="62"/>
      <c r="F20" s="62"/>
      <c r="G20" s="62"/>
      <c r="H20" s="62">
        <v>0</v>
      </c>
      <c r="I20" s="48">
        <f>H20-G20</f>
        <v>0</v>
      </c>
      <c r="J20" s="3"/>
    </row>
    <row r="21" spans="1:10" ht="12.75">
      <c r="A21" s="46" t="s">
        <v>22</v>
      </c>
      <c r="B21" s="57" t="s">
        <v>43</v>
      </c>
      <c r="C21" s="47">
        <f>SUM(C18:C20)</f>
        <v>442</v>
      </c>
      <c r="D21" s="47">
        <f aca="true" t="shared" si="2" ref="D21:I21">SUM(D18:D20)</f>
        <v>2000</v>
      </c>
      <c r="E21" s="47">
        <f t="shared" si="2"/>
        <v>2000</v>
      </c>
      <c r="F21" s="47">
        <f t="shared" si="2"/>
        <v>2000</v>
      </c>
      <c r="G21" s="47">
        <f t="shared" si="2"/>
        <v>2000</v>
      </c>
      <c r="H21" s="47">
        <f t="shared" si="2"/>
        <v>637</v>
      </c>
      <c r="I21" s="53">
        <f t="shared" si="2"/>
        <v>-1363</v>
      </c>
      <c r="J21" s="3"/>
    </row>
    <row r="22" spans="1:10" ht="12.75">
      <c r="A22" s="29">
        <v>230</v>
      </c>
      <c r="B22" s="6" t="s">
        <v>19</v>
      </c>
      <c r="C22" s="63"/>
      <c r="D22" s="63"/>
      <c r="E22" s="63"/>
      <c r="F22" s="63"/>
      <c r="G22" s="63"/>
      <c r="H22" s="63"/>
      <c r="I22" s="48">
        <f>H22-G22</f>
        <v>0</v>
      </c>
      <c r="J22" s="3"/>
    </row>
    <row r="23" spans="1:10" ht="12.75">
      <c r="A23" s="29">
        <v>231</v>
      </c>
      <c r="B23" s="6" t="s">
        <v>20</v>
      </c>
      <c r="C23" s="63">
        <v>0</v>
      </c>
      <c r="D23" s="63">
        <v>0</v>
      </c>
      <c r="E23" s="63">
        <v>0</v>
      </c>
      <c r="F23" s="63">
        <v>0</v>
      </c>
      <c r="G23" s="63">
        <v>0</v>
      </c>
      <c r="H23" s="63">
        <v>0</v>
      </c>
      <c r="I23" s="48">
        <f>H23-G23</f>
        <v>0</v>
      </c>
      <c r="J23" s="3"/>
    </row>
    <row r="24" spans="1:10" ht="12.75">
      <c r="A24" s="29">
        <v>232</v>
      </c>
      <c r="B24" s="6" t="s">
        <v>21</v>
      </c>
      <c r="C24" s="63"/>
      <c r="D24" s="63"/>
      <c r="E24" s="63"/>
      <c r="F24" s="63"/>
      <c r="G24" s="63"/>
      <c r="H24" s="63"/>
      <c r="I24" s="48">
        <f>H24-G24</f>
        <v>0</v>
      </c>
      <c r="J24" s="3"/>
    </row>
    <row r="25" spans="1:10" ht="12.75">
      <c r="A25" s="46" t="s">
        <v>22</v>
      </c>
      <c r="B25" s="57" t="s">
        <v>44</v>
      </c>
      <c r="C25" s="47">
        <f>SUM(C22:C24)</f>
        <v>0</v>
      </c>
      <c r="D25" s="47">
        <f aca="true" t="shared" si="3" ref="D25:I25">SUM(D22:D24)</f>
        <v>0</v>
      </c>
      <c r="E25" s="47">
        <f t="shared" si="3"/>
        <v>0</v>
      </c>
      <c r="F25" s="47">
        <f t="shared" si="3"/>
        <v>0</v>
      </c>
      <c r="G25" s="47">
        <f t="shared" si="3"/>
        <v>0</v>
      </c>
      <c r="H25" s="47">
        <f t="shared" si="3"/>
        <v>0</v>
      </c>
      <c r="I25" s="53">
        <f t="shared" si="3"/>
        <v>0</v>
      </c>
      <c r="J25" s="3"/>
    </row>
    <row r="26" spans="1:10" s="71" customFormat="1" ht="12.75">
      <c r="A26" s="66" t="s">
        <v>23</v>
      </c>
      <c r="B26" s="67" t="s">
        <v>63</v>
      </c>
      <c r="C26" s="68">
        <f aca="true" t="shared" si="4" ref="C26:I26">C21+C25</f>
        <v>442</v>
      </c>
      <c r="D26" s="68">
        <f t="shared" si="4"/>
        <v>2000</v>
      </c>
      <c r="E26" s="68">
        <f t="shared" si="4"/>
        <v>2000</v>
      </c>
      <c r="F26" s="68">
        <f t="shared" si="4"/>
        <v>2000</v>
      </c>
      <c r="G26" s="68">
        <f t="shared" si="4"/>
        <v>2000</v>
      </c>
      <c r="H26" s="68">
        <f t="shared" si="4"/>
        <v>637</v>
      </c>
      <c r="I26" s="69">
        <f t="shared" si="4"/>
        <v>-1363</v>
      </c>
      <c r="J26" s="70"/>
    </row>
    <row r="27" spans="1:9" ht="12.75">
      <c r="A27" s="304" t="s">
        <v>121</v>
      </c>
      <c r="B27" s="305"/>
      <c r="C27" s="64">
        <v>32</v>
      </c>
      <c r="D27" s="32">
        <v>1050</v>
      </c>
      <c r="E27" s="32">
        <v>1050</v>
      </c>
      <c r="F27" s="32">
        <v>1050</v>
      </c>
      <c r="G27" s="32">
        <v>0</v>
      </c>
      <c r="H27" s="64">
        <v>0</v>
      </c>
      <c r="I27" s="48">
        <f>H27-G27</f>
        <v>0</v>
      </c>
    </row>
    <row r="28" spans="1:9" ht="12.75">
      <c r="A28" s="304" t="s">
        <v>122</v>
      </c>
      <c r="B28" s="305"/>
      <c r="C28" s="64">
        <v>936</v>
      </c>
      <c r="D28" s="32">
        <v>1500</v>
      </c>
      <c r="E28" s="32">
        <v>1500</v>
      </c>
      <c r="F28" s="32">
        <v>1500</v>
      </c>
      <c r="G28" s="32">
        <v>412</v>
      </c>
      <c r="H28" s="64">
        <v>282</v>
      </c>
      <c r="I28" s="48">
        <f>H28-G28</f>
        <v>-130</v>
      </c>
    </row>
    <row r="29" spans="1:9" s="71" customFormat="1" ht="18.75" customHeight="1" thickBot="1">
      <c r="A29" s="306" t="s">
        <v>46</v>
      </c>
      <c r="B29" s="307"/>
      <c r="C29" s="72">
        <f aca="true" t="shared" si="5" ref="C29:H29">C17+C26+C28+C27</f>
        <v>98013</v>
      </c>
      <c r="D29" s="72">
        <f t="shared" si="5"/>
        <v>112500</v>
      </c>
      <c r="E29" s="72">
        <f t="shared" si="5"/>
        <v>112500</v>
      </c>
      <c r="F29" s="72">
        <f t="shared" si="5"/>
        <v>112500</v>
      </c>
      <c r="G29" s="72">
        <f t="shared" si="5"/>
        <v>34497</v>
      </c>
      <c r="H29" s="72">
        <f t="shared" si="5"/>
        <v>19980</v>
      </c>
      <c r="I29" s="149">
        <f>I17+I26+I28</f>
        <v>-14517</v>
      </c>
    </row>
    <row r="30" spans="1:9" ht="23.25" customHeight="1">
      <c r="A30" s="8"/>
      <c r="B30" s="4"/>
      <c r="C30" s="4"/>
      <c r="D30" s="33"/>
      <c r="E30" s="33"/>
      <c r="F30" s="33"/>
      <c r="G30" s="33"/>
      <c r="H30" s="33"/>
      <c r="I30" s="54"/>
    </row>
    <row r="31" spans="1:9" ht="11.25" customHeight="1">
      <c r="A31" s="8"/>
      <c r="B31" s="239"/>
      <c r="C31" s="4"/>
      <c r="D31" s="33"/>
      <c r="E31" s="33"/>
      <c r="F31" s="33"/>
      <c r="G31" s="33"/>
      <c r="H31" s="33"/>
      <c r="I31" s="54"/>
    </row>
    <row r="33" spans="1:9" ht="17.25" customHeight="1">
      <c r="A33" s="311" t="s">
        <v>24</v>
      </c>
      <c r="B33" s="247" t="s">
        <v>151</v>
      </c>
      <c r="C33" s="291" t="s">
        <v>25</v>
      </c>
      <c r="D33" s="292"/>
      <c r="E33" s="37" t="s">
        <v>9</v>
      </c>
      <c r="F33" s="289" t="s">
        <v>118</v>
      </c>
      <c r="G33" s="290"/>
      <c r="H33" s="34"/>
      <c r="I33" s="55"/>
    </row>
    <row r="34" spans="1:9" ht="19.5" customHeight="1">
      <c r="A34" s="312"/>
      <c r="B34" s="147" t="s">
        <v>26</v>
      </c>
      <c r="C34" s="293"/>
      <c r="D34" s="294"/>
      <c r="E34" s="37" t="s">
        <v>26</v>
      </c>
      <c r="F34" s="289"/>
      <c r="G34" s="290"/>
      <c r="H34" s="34"/>
      <c r="I34" s="55"/>
    </row>
    <row r="35" spans="1:9" ht="21.75" customHeight="1">
      <c r="A35" s="313"/>
      <c r="B35" s="147" t="s">
        <v>27</v>
      </c>
      <c r="C35" s="295"/>
      <c r="D35" s="296"/>
      <c r="E35" s="37" t="s">
        <v>27</v>
      </c>
      <c r="F35" s="289"/>
      <c r="G35" s="290"/>
      <c r="H35" s="34"/>
      <c r="I35" s="55"/>
    </row>
  </sheetData>
  <sheetProtection/>
  <mergeCells count="11">
    <mergeCell ref="F35:G35"/>
    <mergeCell ref="C33:D35"/>
    <mergeCell ref="A7:A9"/>
    <mergeCell ref="A33:A35"/>
    <mergeCell ref="A27:B27"/>
    <mergeCell ref="I8:I9"/>
    <mergeCell ref="A28:B28"/>
    <mergeCell ref="A29:B29"/>
    <mergeCell ref="B7:B9"/>
    <mergeCell ref="F33:G33"/>
    <mergeCell ref="F34:G34"/>
  </mergeCells>
  <printOptions horizontalCentered="1" verticalCentered="1"/>
  <pageMargins left="0" right="0" top="0" bottom="0" header="0" footer="0"/>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2:S36"/>
  <sheetViews>
    <sheetView tabSelected="1" zoomScale="85" zoomScaleNormal="85" zoomScalePageLayoutView="0" workbookViewId="0" topLeftCell="A7">
      <selection activeCell="B16" sqref="B16"/>
    </sheetView>
  </sheetViews>
  <sheetFormatPr defaultColWidth="9.140625" defaultRowHeight="12.75"/>
  <cols>
    <col min="1" max="1" width="14.00390625" style="0" customWidth="1"/>
    <col min="2" max="2" width="38.281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2.7109375" style="0" bestFit="1" customWidth="1"/>
    <col min="9" max="9" width="13.421875" style="0" customWidth="1"/>
    <col min="10" max="10" width="11.57421875" style="0" customWidth="1"/>
    <col min="11" max="11" width="11.0039062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32.00390625" style="0" customWidth="1"/>
  </cols>
  <sheetData>
    <row r="2" spans="1:14" s="97" customFormat="1" ht="15.75">
      <c r="A2" s="100" t="s">
        <v>90</v>
      </c>
      <c r="B2" s="101"/>
      <c r="C2" s="101"/>
      <c r="D2" s="101"/>
      <c r="E2" s="101"/>
      <c r="F2" s="101"/>
      <c r="G2" s="101"/>
      <c r="H2" s="101"/>
      <c r="I2" s="101"/>
      <c r="J2" s="101"/>
      <c r="K2" s="101"/>
      <c r="L2" s="101"/>
      <c r="M2" s="101"/>
      <c r="N2" s="101"/>
    </row>
    <row r="3" spans="1:14" s="97" customFormat="1" ht="15.75">
      <c r="A3" s="95"/>
      <c r="B3" s="96"/>
      <c r="C3" s="96"/>
      <c r="D3" s="96"/>
      <c r="E3" s="96"/>
      <c r="F3" s="96"/>
      <c r="G3" s="96"/>
      <c r="H3" s="96"/>
      <c r="I3" s="96"/>
      <c r="J3" s="96"/>
      <c r="K3" s="96"/>
      <c r="L3" s="96"/>
      <c r="M3" s="96"/>
      <c r="N3" s="96"/>
    </row>
    <row r="4" spans="1:14" ht="15">
      <c r="A4" s="105" t="s">
        <v>28</v>
      </c>
      <c r="B4" s="146" t="str">
        <f>'Aneksi nr.1'!B6:F6</f>
        <v>Akademia e Shkencave</v>
      </c>
      <c r="C4" s="104" t="s">
        <v>29</v>
      </c>
      <c r="D4" s="90">
        <v>1022001</v>
      </c>
      <c r="E4" s="7"/>
      <c r="F4" s="7"/>
      <c r="G4" s="7"/>
      <c r="H4" s="7"/>
      <c r="I4" s="7"/>
      <c r="J4" s="7"/>
      <c r="K4" s="9"/>
      <c r="L4" s="9"/>
      <c r="M4" s="9"/>
      <c r="N4" s="9"/>
    </row>
    <row r="5" spans="1:14" ht="15">
      <c r="A5" s="91"/>
      <c r="B5" s="92"/>
      <c r="C5" s="92"/>
      <c r="D5" s="92" t="s">
        <v>123</v>
      </c>
      <c r="E5" s="7"/>
      <c r="F5" s="7"/>
      <c r="G5" s="7"/>
      <c r="H5" s="7"/>
      <c r="I5" s="7"/>
      <c r="J5" s="7"/>
      <c r="K5" s="9"/>
      <c r="L5" s="9"/>
      <c r="M5" s="9"/>
      <c r="N5" s="9"/>
    </row>
    <row r="6" spans="1:14" ht="15">
      <c r="A6" s="105" t="s">
        <v>1</v>
      </c>
      <c r="B6" s="146" t="str">
        <f>'Aneksi nr.1'!B12</f>
        <v>Veprimtari Akademike</v>
      </c>
      <c r="C6" s="104" t="s">
        <v>62</v>
      </c>
      <c r="D6" s="90">
        <v>1520</v>
      </c>
      <c r="E6" s="99"/>
      <c r="F6" s="98"/>
      <c r="G6" s="98"/>
      <c r="H6" s="98"/>
      <c r="I6" s="98"/>
      <c r="J6" s="98"/>
      <c r="K6" s="9"/>
      <c r="L6" s="9"/>
      <c r="M6" s="9"/>
      <c r="N6" s="9"/>
    </row>
    <row r="7" spans="1:2" ht="15.75" thickBot="1">
      <c r="A7" s="333"/>
      <c r="B7" s="334"/>
    </row>
    <row r="8" spans="1:19" s="175" customFormat="1" ht="16.5" thickBot="1">
      <c r="A8" s="173"/>
      <c r="B8" s="174" t="s">
        <v>58</v>
      </c>
      <c r="C8" s="174"/>
      <c r="D8" s="174"/>
      <c r="E8" s="174"/>
      <c r="F8" s="174" t="s">
        <v>96</v>
      </c>
      <c r="G8" s="174"/>
      <c r="H8" s="174"/>
      <c r="I8" s="174" t="s">
        <v>97</v>
      </c>
      <c r="J8" s="174"/>
      <c r="K8" s="174"/>
      <c r="L8" s="174" t="s">
        <v>98</v>
      </c>
      <c r="M8" s="174"/>
      <c r="N8" s="174"/>
      <c r="O8" s="174" t="s">
        <v>99</v>
      </c>
      <c r="P8" s="345" t="s">
        <v>103</v>
      </c>
      <c r="Q8" s="346"/>
      <c r="R8" s="347"/>
      <c r="S8" s="330" t="s">
        <v>34</v>
      </c>
    </row>
    <row r="9" spans="1:19" s="106" customFormat="1" ht="33" customHeight="1">
      <c r="A9" s="320" t="s">
        <v>0</v>
      </c>
      <c r="B9" s="322" t="s">
        <v>79</v>
      </c>
      <c r="C9" s="324" t="s">
        <v>80</v>
      </c>
      <c r="D9" s="326" t="s">
        <v>104</v>
      </c>
      <c r="E9" s="318" t="s">
        <v>105</v>
      </c>
      <c r="F9" s="328" t="s">
        <v>106</v>
      </c>
      <c r="G9" s="339" t="s">
        <v>107</v>
      </c>
      <c r="H9" s="318" t="s">
        <v>108</v>
      </c>
      <c r="I9" s="314" t="s">
        <v>109</v>
      </c>
      <c r="J9" s="316" t="s">
        <v>110</v>
      </c>
      <c r="K9" s="318" t="s">
        <v>111</v>
      </c>
      <c r="L9" s="314" t="s">
        <v>112</v>
      </c>
      <c r="M9" s="316" t="s">
        <v>113</v>
      </c>
      <c r="N9" s="318" t="s">
        <v>114</v>
      </c>
      <c r="O9" s="314" t="s">
        <v>115</v>
      </c>
      <c r="P9" s="335" t="s">
        <v>100</v>
      </c>
      <c r="Q9" s="337" t="s">
        <v>101</v>
      </c>
      <c r="R9" s="343" t="s">
        <v>102</v>
      </c>
      <c r="S9" s="331"/>
    </row>
    <row r="10" spans="1:19" s="106" customFormat="1" ht="27" customHeight="1" thickBot="1">
      <c r="A10" s="321"/>
      <c r="B10" s="323"/>
      <c r="C10" s="325"/>
      <c r="D10" s="327"/>
      <c r="E10" s="319"/>
      <c r="F10" s="329"/>
      <c r="G10" s="340"/>
      <c r="H10" s="319"/>
      <c r="I10" s="315"/>
      <c r="J10" s="317"/>
      <c r="K10" s="319"/>
      <c r="L10" s="315"/>
      <c r="M10" s="317"/>
      <c r="N10" s="319"/>
      <c r="O10" s="315"/>
      <c r="P10" s="336"/>
      <c r="Q10" s="338"/>
      <c r="R10" s="344"/>
      <c r="S10" s="332"/>
    </row>
    <row r="11" spans="1:19" s="59" customFormat="1" ht="45">
      <c r="A11" s="246" t="s">
        <v>140</v>
      </c>
      <c r="B11" s="183" t="s">
        <v>153</v>
      </c>
      <c r="C11" s="252" t="s">
        <v>154</v>
      </c>
      <c r="D11" s="257">
        <v>50</v>
      </c>
      <c r="E11" s="103">
        <v>52658</v>
      </c>
      <c r="F11" s="107">
        <f>E11/D11</f>
        <v>1053.16</v>
      </c>
      <c r="G11" s="254">
        <v>60</v>
      </c>
      <c r="H11" s="103">
        <v>73600</v>
      </c>
      <c r="I11" s="165">
        <f>H11/G11</f>
        <v>1226.6666666666667</v>
      </c>
      <c r="J11" s="254">
        <v>60</v>
      </c>
      <c r="K11" s="103">
        <v>73600</v>
      </c>
      <c r="L11" s="165">
        <f>K11/J11</f>
        <v>1226.6666666666667</v>
      </c>
      <c r="M11" s="164">
        <f>SUM(J11/4)</f>
        <v>15</v>
      </c>
      <c r="N11" s="242">
        <v>17193</v>
      </c>
      <c r="O11" s="165">
        <f>N11/M11</f>
        <v>1146.2</v>
      </c>
      <c r="P11" s="178">
        <f>O11-F11</f>
        <v>93.03999999999996</v>
      </c>
      <c r="Q11" s="107">
        <f>O11-I11</f>
        <v>-80.4666666666667</v>
      </c>
      <c r="R11" s="165">
        <f>O11-L11</f>
        <v>-80.4666666666667</v>
      </c>
      <c r="S11" s="176" t="s">
        <v>73</v>
      </c>
    </row>
    <row r="12" spans="1:19" s="59" customFormat="1" ht="78.75">
      <c r="A12" s="246" t="s">
        <v>146</v>
      </c>
      <c r="B12" s="184" t="s">
        <v>155</v>
      </c>
      <c r="C12" s="250" t="s">
        <v>128</v>
      </c>
      <c r="D12" s="257">
        <v>10</v>
      </c>
      <c r="E12" s="103">
        <v>4500</v>
      </c>
      <c r="F12" s="107">
        <f>E12/D12</f>
        <v>450</v>
      </c>
      <c r="G12" s="254">
        <v>12</v>
      </c>
      <c r="H12" s="103">
        <v>5400</v>
      </c>
      <c r="I12" s="165">
        <f>H12/G12</f>
        <v>450</v>
      </c>
      <c r="J12" s="254">
        <v>12</v>
      </c>
      <c r="K12" s="103">
        <v>5400</v>
      </c>
      <c r="L12" s="165">
        <f aca="true" t="shared" si="0" ref="L12:L19">K12/J12</f>
        <v>450</v>
      </c>
      <c r="M12" s="164">
        <f aca="true" t="shared" si="1" ref="M12:M17">SUM(J12/4)</f>
        <v>3</v>
      </c>
      <c r="N12" s="242">
        <v>1796</v>
      </c>
      <c r="O12" s="165">
        <f>N12/M12</f>
        <v>598.6666666666666</v>
      </c>
      <c r="P12" s="178">
        <f aca="true" t="shared" si="2" ref="P12:P19">O12-F12</f>
        <v>148.66666666666663</v>
      </c>
      <c r="Q12" s="107">
        <f aca="true" t="shared" si="3" ref="Q12:Q19">O12-I12</f>
        <v>148.66666666666663</v>
      </c>
      <c r="R12" s="165">
        <f aca="true" t="shared" si="4" ref="R12:R19">O12-L12</f>
        <v>148.66666666666663</v>
      </c>
      <c r="S12" s="176" t="s">
        <v>73</v>
      </c>
    </row>
    <row r="13" spans="1:19" s="59" customFormat="1" ht="12.75">
      <c r="A13" s="249" t="s">
        <v>162</v>
      </c>
      <c r="B13" s="185" t="s">
        <v>156</v>
      </c>
      <c r="C13" s="250" t="s">
        <v>161</v>
      </c>
      <c r="D13" s="262">
        <v>0</v>
      </c>
      <c r="E13" s="103">
        <v>0</v>
      </c>
      <c r="F13" s="107">
        <v>0</v>
      </c>
      <c r="G13" s="254">
        <v>100</v>
      </c>
      <c r="H13" s="269">
        <v>300</v>
      </c>
      <c r="I13" s="165">
        <f>H13/G13</f>
        <v>3</v>
      </c>
      <c r="J13" s="254">
        <v>100</v>
      </c>
      <c r="K13" s="269">
        <v>300</v>
      </c>
      <c r="L13" s="165">
        <f t="shared" si="0"/>
        <v>3</v>
      </c>
      <c r="M13" s="164">
        <v>0</v>
      </c>
      <c r="N13" s="103"/>
      <c r="O13" s="165"/>
      <c r="P13" s="178">
        <f t="shared" si="2"/>
        <v>0</v>
      </c>
      <c r="Q13" s="107">
        <f t="shared" si="3"/>
        <v>-3</v>
      </c>
      <c r="R13" s="165">
        <f t="shared" si="4"/>
        <v>-3</v>
      </c>
      <c r="S13" s="176" t="s">
        <v>73</v>
      </c>
    </row>
    <row r="14" spans="1:19" s="59" customFormat="1" ht="12.75">
      <c r="A14" s="249" t="s">
        <v>163</v>
      </c>
      <c r="B14" s="185" t="s">
        <v>157</v>
      </c>
      <c r="C14" s="250" t="s">
        <v>160</v>
      </c>
      <c r="D14" s="262">
        <v>0</v>
      </c>
      <c r="E14" s="103">
        <v>0</v>
      </c>
      <c r="F14" s="107">
        <v>0</v>
      </c>
      <c r="G14" s="255">
        <v>1</v>
      </c>
      <c r="H14" s="269">
        <v>80</v>
      </c>
      <c r="I14" s="165">
        <f aca="true" t="shared" si="5" ref="I14:I19">H14/G14</f>
        <v>80</v>
      </c>
      <c r="J14" s="255">
        <v>1</v>
      </c>
      <c r="K14" s="269">
        <v>300</v>
      </c>
      <c r="L14" s="165">
        <f t="shared" si="0"/>
        <v>300</v>
      </c>
      <c r="M14" s="164">
        <f t="shared" si="1"/>
        <v>0.25</v>
      </c>
      <c r="N14" s="181"/>
      <c r="O14" s="165"/>
      <c r="P14" s="178">
        <f t="shared" si="2"/>
        <v>0</v>
      </c>
      <c r="Q14" s="107">
        <f t="shared" si="3"/>
        <v>-80</v>
      </c>
      <c r="R14" s="165">
        <f t="shared" si="4"/>
        <v>-300</v>
      </c>
      <c r="S14" s="176" t="s">
        <v>73</v>
      </c>
    </row>
    <row r="15" spans="1:19" s="59" customFormat="1" ht="12.75">
      <c r="A15" s="249" t="s">
        <v>152</v>
      </c>
      <c r="B15" s="186" t="s">
        <v>165</v>
      </c>
      <c r="C15" s="250" t="s">
        <v>166</v>
      </c>
      <c r="D15" s="262">
        <v>0</v>
      </c>
      <c r="E15" s="103">
        <v>0</v>
      </c>
      <c r="F15" s="107">
        <v>0</v>
      </c>
      <c r="G15" s="255">
        <v>12</v>
      </c>
      <c r="H15" s="269">
        <v>660</v>
      </c>
      <c r="I15" s="165">
        <f t="shared" si="5"/>
        <v>55</v>
      </c>
      <c r="J15" s="255">
        <v>20</v>
      </c>
      <c r="K15" s="269">
        <v>1100</v>
      </c>
      <c r="L15" s="165">
        <f t="shared" si="0"/>
        <v>55</v>
      </c>
      <c r="M15" s="164">
        <f t="shared" si="1"/>
        <v>5</v>
      </c>
      <c r="N15" s="181">
        <v>637</v>
      </c>
      <c r="O15" s="165">
        <f>N15/M15</f>
        <v>127.4</v>
      </c>
      <c r="P15" s="178">
        <f t="shared" si="2"/>
        <v>127.4</v>
      </c>
      <c r="Q15" s="107">
        <f t="shared" si="3"/>
        <v>72.4</v>
      </c>
      <c r="R15" s="165">
        <f t="shared" si="4"/>
        <v>72.4</v>
      </c>
      <c r="S15" s="176" t="s">
        <v>73</v>
      </c>
    </row>
    <row r="16" spans="1:19" s="59" customFormat="1" ht="22.5">
      <c r="A16" s="264" t="s">
        <v>164</v>
      </c>
      <c r="B16" s="265" t="s">
        <v>158</v>
      </c>
      <c r="C16" s="251" t="s">
        <v>159</v>
      </c>
      <c r="D16" s="262">
        <v>0</v>
      </c>
      <c r="E16" s="103">
        <v>0</v>
      </c>
      <c r="F16" s="107">
        <v>0</v>
      </c>
      <c r="G16" s="255">
        <v>1</v>
      </c>
      <c r="H16" s="269">
        <v>960</v>
      </c>
      <c r="I16" s="165">
        <f t="shared" si="5"/>
        <v>960</v>
      </c>
      <c r="J16" s="255">
        <v>1</v>
      </c>
      <c r="K16" s="269">
        <v>300</v>
      </c>
      <c r="L16" s="165">
        <f t="shared" si="0"/>
        <v>300</v>
      </c>
      <c r="M16" s="164">
        <f t="shared" si="1"/>
        <v>0.25</v>
      </c>
      <c r="N16" s="181"/>
      <c r="O16" s="165"/>
      <c r="P16" s="178">
        <f t="shared" si="2"/>
        <v>0</v>
      </c>
      <c r="Q16" s="107">
        <f t="shared" si="3"/>
        <v>-960</v>
      </c>
      <c r="R16" s="165">
        <f t="shared" si="4"/>
        <v>-300</v>
      </c>
      <c r="S16" s="176" t="s">
        <v>73</v>
      </c>
    </row>
    <row r="17" spans="1:19" s="59" customFormat="1" ht="12.75">
      <c r="A17" s="268" t="s">
        <v>131</v>
      </c>
      <c r="B17" s="266" t="s">
        <v>132</v>
      </c>
      <c r="C17" s="251"/>
      <c r="D17" s="263">
        <v>1</v>
      </c>
      <c r="E17" s="181">
        <v>442</v>
      </c>
      <c r="F17" s="107">
        <f>E17/D17</f>
        <v>442</v>
      </c>
      <c r="G17" s="255"/>
      <c r="H17" s="270"/>
      <c r="I17" s="165"/>
      <c r="J17" s="255"/>
      <c r="K17" s="270"/>
      <c r="L17" s="165"/>
      <c r="M17" s="164">
        <f t="shared" si="1"/>
        <v>0</v>
      </c>
      <c r="N17" s="181"/>
      <c r="O17" s="165"/>
      <c r="P17" s="178"/>
      <c r="Q17" s="107"/>
      <c r="R17" s="165"/>
      <c r="S17" s="176" t="s">
        <v>73</v>
      </c>
    </row>
    <row r="18" spans="1:19" s="59" customFormat="1" ht="78.75">
      <c r="A18" s="267" t="s">
        <v>148</v>
      </c>
      <c r="B18" s="265" t="s">
        <v>167</v>
      </c>
      <c r="C18" s="250" t="s">
        <v>168</v>
      </c>
      <c r="D18" s="258">
        <v>30</v>
      </c>
      <c r="E18" s="181">
        <v>17000</v>
      </c>
      <c r="F18" s="107">
        <f>E18/D18</f>
        <v>566.6666666666666</v>
      </c>
      <c r="G18" s="255">
        <v>32</v>
      </c>
      <c r="H18" s="181">
        <v>25000</v>
      </c>
      <c r="I18" s="165">
        <f t="shared" si="5"/>
        <v>781.25</v>
      </c>
      <c r="J18" s="255">
        <v>32</v>
      </c>
      <c r="K18" s="181">
        <v>25000</v>
      </c>
      <c r="L18" s="165">
        <f t="shared" si="0"/>
        <v>781.25</v>
      </c>
      <c r="M18" s="164">
        <v>1</v>
      </c>
      <c r="N18" s="241">
        <v>73</v>
      </c>
      <c r="O18" s="165">
        <f>N18/M18</f>
        <v>73</v>
      </c>
      <c r="P18" s="178">
        <f t="shared" si="2"/>
        <v>-493.66666666666663</v>
      </c>
      <c r="Q18" s="107">
        <f t="shared" si="3"/>
        <v>-708.25</v>
      </c>
      <c r="R18" s="165">
        <f t="shared" si="4"/>
        <v>-708.25</v>
      </c>
      <c r="S18" s="176" t="s">
        <v>73</v>
      </c>
    </row>
    <row r="19" spans="1:19" s="59" customFormat="1" ht="45">
      <c r="A19" s="246" t="s">
        <v>150</v>
      </c>
      <c r="B19" s="186" t="s">
        <v>169</v>
      </c>
      <c r="C19" s="251" t="s">
        <v>170</v>
      </c>
      <c r="D19" s="258">
        <v>8</v>
      </c>
      <c r="E19" s="181">
        <v>22477</v>
      </c>
      <c r="F19" s="107">
        <f>E19/D19</f>
        <v>2809.625</v>
      </c>
      <c r="G19" s="255">
        <v>4</v>
      </c>
      <c r="H19" s="181">
        <v>5000</v>
      </c>
      <c r="I19" s="165">
        <f t="shared" si="5"/>
        <v>1250</v>
      </c>
      <c r="J19" s="255">
        <v>4</v>
      </c>
      <c r="K19" s="181">
        <v>5000</v>
      </c>
      <c r="L19" s="165">
        <f t="shared" si="0"/>
        <v>1250</v>
      </c>
      <c r="M19" s="164">
        <v>0.4</v>
      </c>
      <c r="N19" s="241">
        <v>0</v>
      </c>
      <c r="O19" s="165">
        <f>N19/M19</f>
        <v>0</v>
      </c>
      <c r="P19" s="178">
        <f t="shared" si="2"/>
        <v>-2809.625</v>
      </c>
      <c r="Q19" s="107">
        <f t="shared" si="3"/>
        <v>-1250</v>
      </c>
      <c r="R19" s="165">
        <f t="shared" si="4"/>
        <v>-1250</v>
      </c>
      <c r="S19" s="176" t="s">
        <v>73</v>
      </c>
    </row>
    <row r="20" spans="1:19" s="59" customFormat="1" ht="12.75">
      <c r="A20" s="190"/>
      <c r="B20" s="188"/>
      <c r="C20" s="253"/>
      <c r="D20" s="258"/>
      <c r="E20" s="103"/>
      <c r="F20" s="107"/>
      <c r="G20" s="255"/>
      <c r="H20" s="181"/>
      <c r="I20" s="165"/>
      <c r="J20" s="180"/>
      <c r="K20" s="103"/>
      <c r="L20" s="165"/>
      <c r="M20" s="180"/>
      <c r="N20" s="103"/>
      <c r="O20" s="165"/>
      <c r="P20" s="178"/>
      <c r="Q20" s="107"/>
      <c r="R20" s="165"/>
      <c r="S20" s="182"/>
    </row>
    <row r="21" spans="1:19" s="59" customFormat="1" ht="13.5" thickBot="1">
      <c r="A21" s="169"/>
      <c r="B21" s="170"/>
      <c r="C21" s="171"/>
      <c r="D21" s="259"/>
      <c r="E21" s="260">
        <f>SUM(E11:E20)</f>
        <v>97077</v>
      </c>
      <c r="F21" s="261"/>
      <c r="G21" s="256"/>
      <c r="H21" s="167">
        <f>SUM(H11:H20)</f>
        <v>111000</v>
      </c>
      <c r="I21" s="168"/>
      <c r="J21" s="166"/>
      <c r="K21" s="167">
        <f>SUM(K11:K20)</f>
        <v>111000</v>
      </c>
      <c r="L21" s="168"/>
      <c r="M21" s="166"/>
      <c r="N21" s="167">
        <f>SUM(N11:N20)</f>
        <v>19699</v>
      </c>
      <c r="O21" s="168"/>
      <c r="P21" s="179"/>
      <c r="Q21" s="172"/>
      <c r="R21" s="168"/>
      <c r="S21" s="177" t="s">
        <v>73</v>
      </c>
    </row>
    <row r="22" s="43" customFormat="1" ht="13.5" thickTop="1">
      <c r="B22" s="102"/>
    </row>
    <row r="23" spans="1:6" ht="13.5" thickBot="1">
      <c r="A23" s="341" t="s">
        <v>89</v>
      </c>
      <c r="B23" s="342"/>
      <c r="C23" s="342"/>
      <c r="D23" s="342"/>
      <c r="E23" s="342"/>
      <c r="F23" s="342"/>
    </row>
    <row r="24" spans="1:15" ht="34.5" thickTop="1">
      <c r="A24" s="158" t="s">
        <v>0</v>
      </c>
      <c r="B24" s="150" t="s">
        <v>79</v>
      </c>
      <c r="C24" s="151" t="s">
        <v>87</v>
      </c>
      <c r="D24" s="151" t="s">
        <v>65</v>
      </c>
      <c r="E24" s="151" t="s">
        <v>88</v>
      </c>
      <c r="F24" s="152" t="s">
        <v>34</v>
      </c>
      <c r="N24" s="240"/>
      <c r="O24" s="240"/>
    </row>
    <row r="25" spans="1:14" ht="22.5">
      <c r="A25" s="189" t="s">
        <v>76</v>
      </c>
      <c r="B25" s="186" t="s">
        <v>125</v>
      </c>
      <c r="C25" s="187" t="s">
        <v>124</v>
      </c>
      <c r="D25" s="88">
        <v>412</v>
      </c>
      <c r="E25" s="94">
        <v>282</v>
      </c>
      <c r="F25" s="153"/>
      <c r="N25" s="240"/>
    </row>
    <row r="26" spans="1:6" ht="13.5" thickBot="1">
      <c r="A26" s="159" t="s">
        <v>47</v>
      </c>
      <c r="B26" s="154"/>
      <c r="C26" s="155"/>
      <c r="D26" s="155"/>
      <c r="E26" s="156">
        <v>0</v>
      </c>
      <c r="F26" s="157"/>
    </row>
    <row r="27" spans="1:6" s="43" customFormat="1" ht="13.5" thickTop="1">
      <c r="A27" s="35"/>
      <c r="B27" s="18"/>
      <c r="C27" s="35"/>
      <c r="D27" s="35"/>
      <c r="E27" s="93"/>
      <c r="F27" s="35"/>
    </row>
    <row r="28" spans="1:6" s="43" customFormat="1" ht="12.75">
      <c r="A28" s="35"/>
      <c r="B28" s="18"/>
      <c r="C28" s="35"/>
      <c r="D28" s="35"/>
      <c r="E28" s="93"/>
      <c r="F28" s="35"/>
    </row>
    <row r="29" spans="1:6" s="43" customFormat="1" ht="12.75">
      <c r="A29" s="35"/>
      <c r="B29" s="18"/>
      <c r="C29" s="35"/>
      <c r="D29" s="35"/>
      <c r="E29" s="93"/>
      <c r="F29" s="35"/>
    </row>
    <row r="30" spans="1:6" s="43" customFormat="1" ht="12.75">
      <c r="A30" s="35"/>
      <c r="B30" s="18"/>
      <c r="C30" s="35"/>
      <c r="D30" s="35"/>
      <c r="E30" s="93"/>
      <c r="F30" s="35"/>
    </row>
    <row r="31" spans="1:9" ht="12.75">
      <c r="A31" s="348" t="s">
        <v>24</v>
      </c>
      <c r="B31" s="349"/>
      <c r="C31" s="87" t="s">
        <v>9</v>
      </c>
      <c r="D31" s="289" t="str">
        <f>'Aneksi nr.2'!B33</f>
        <v>VJOLLCA XHAMËNI</v>
      </c>
      <c r="E31" s="290"/>
      <c r="F31" s="354" t="s">
        <v>25</v>
      </c>
      <c r="G31" s="87" t="s">
        <v>9</v>
      </c>
      <c r="H31" s="289" t="s">
        <v>118</v>
      </c>
      <c r="I31" s="290"/>
    </row>
    <row r="32" spans="1:9" ht="12.75">
      <c r="A32" s="350"/>
      <c r="B32" s="351"/>
      <c r="C32" s="87" t="s">
        <v>26</v>
      </c>
      <c r="D32" s="289"/>
      <c r="E32" s="290"/>
      <c r="F32" s="355"/>
      <c r="G32" s="87" t="s">
        <v>26</v>
      </c>
      <c r="H32" s="289"/>
      <c r="I32" s="290"/>
    </row>
    <row r="33" spans="1:9" ht="12.75">
      <c r="A33" s="352"/>
      <c r="B33" s="353"/>
      <c r="C33" s="87" t="s">
        <v>27</v>
      </c>
      <c r="D33" s="289"/>
      <c r="E33" s="290"/>
      <c r="F33" s="356"/>
      <c r="G33" s="87" t="s">
        <v>27</v>
      </c>
      <c r="H33" s="289"/>
      <c r="I33" s="290"/>
    </row>
    <row r="36" s="43" customFormat="1" ht="12.75">
      <c r="B36" s="102"/>
    </row>
    <row r="37" ht="18.75" customHeight="1"/>
  </sheetData>
  <sheetProtection/>
  <mergeCells count="30">
    <mergeCell ref="A23:F23"/>
    <mergeCell ref="H32:I32"/>
    <mergeCell ref="D33:E33"/>
    <mergeCell ref="H33:I33"/>
    <mergeCell ref="R9:R10"/>
    <mergeCell ref="P8:R8"/>
    <mergeCell ref="A31:B33"/>
    <mergeCell ref="D31:E31"/>
    <mergeCell ref="F31:F33"/>
    <mergeCell ref="H31:I31"/>
    <mergeCell ref="D32:E32"/>
    <mergeCell ref="S8:S10"/>
    <mergeCell ref="A7:B7"/>
    <mergeCell ref="P9:P10"/>
    <mergeCell ref="J9:J10"/>
    <mergeCell ref="K9:K10"/>
    <mergeCell ref="L9:L10"/>
    <mergeCell ref="Q9:Q10"/>
    <mergeCell ref="G9:G10"/>
    <mergeCell ref="H9:H10"/>
    <mergeCell ref="I9:I10"/>
    <mergeCell ref="M9:M10"/>
    <mergeCell ref="N9:N10"/>
    <mergeCell ref="O9:O10"/>
    <mergeCell ref="A9:A10"/>
    <mergeCell ref="B9:B10"/>
    <mergeCell ref="C9:C10"/>
    <mergeCell ref="D9:D10"/>
    <mergeCell ref="E9:E10"/>
    <mergeCell ref="F9:F10"/>
  </mergeCells>
  <printOptions horizontalCentered="1" verticalCentered="1"/>
  <pageMargins left="0" right="0" top="0" bottom="0" header="0" footer="0"/>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2:L27"/>
  <sheetViews>
    <sheetView zoomScalePageLayoutView="0" workbookViewId="0" topLeftCell="C10">
      <selection activeCell="C10" sqref="C10"/>
    </sheetView>
  </sheetViews>
  <sheetFormatPr defaultColWidth="9.140625" defaultRowHeight="12.75"/>
  <cols>
    <col min="1" max="1" width="12.7109375" style="199" customWidth="1"/>
    <col min="2" max="2" width="61.140625" style="199" bestFit="1" customWidth="1"/>
    <col min="3" max="3" width="22.421875" style="200" customWidth="1"/>
    <col min="4" max="4" width="27.57421875" style="200" customWidth="1"/>
    <col min="5" max="5" width="12.7109375" style="199" customWidth="1"/>
    <col min="6" max="7" width="12.28125" style="199" customWidth="1"/>
    <col min="8" max="8" width="12.00390625" style="199" customWidth="1"/>
    <col min="9" max="9" width="12.8515625" style="199" customWidth="1"/>
    <col min="10" max="10" width="45.8515625" style="112" customWidth="1"/>
    <col min="11" max="16384" width="9.140625" style="200" customWidth="1"/>
  </cols>
  <sheetData>
    <row r="2" spans="1:10" s="195" customFormat="1" ht="12.75">
      <c r="A2" s="192" t="s">
        <v>92</v>
      </c>
      <c r="B2" s="193"/>
      <c r="C2" s="194"/>
      <c r="E2" s="193"/>
      <c r="F2" s="193"/>
      <c r="G2" s="193"/>
      <c r="H2" s="193"/>
      <c r="I2" s="193"/>
      <c r="J2" s="196"/>
    </row>
    <row r="3" spans="1:9" s="112" customFormat="1" ht="18.75" customHeight="1">
      <c r="A3" s="197" t="s">
        <v>176</v>
      </c>
      <c r="B3" s="50"/>
      <c r="C3" s="198"/>
      <c r="E3" s="50"/>
      <c r="F3" s="50"/>
      <c r="G3" s="50"/>
      <c r="H3" s="50"/>
      <c r="I3" s="50"/>
    </row>
    <row r="4" ht="13.5" thickBot="1"/>
    <row r="5" spans="1:10" s="205" customFormat="1" ht="33.75" customHeight="1">
      <c r="A5" s="201" t="s">
        <v>62</v>
      </c>
      <c r="B5" s="202">
        <v>1022001</v>
      </c>
      <c r="C5" s="203" t="s">
        <v>48</v>
      </c>
      <c r="D5" s="358" t="str">
        <f>'Aneksi nr. 3'!B6</f>
        <v>Veprimtari Akademike</v>
      </c>
      <c r="E5" s="359"/>
      <c r="F5" s="359"/>
      <c r="G5" s="359"/>
      <c r="H5" s="359"/>
      <c r="I5" s="360"/>
      <c r="J5" s="204" t="s">
        <v>34</v>
      </c>
    </row>
    <row r="6" spans="1:10" s="205" customFormat="1" ht="114.75">
      <c r="A6" s="143" t="s">
        <v>66</v>
      </c>
      <c r="B6" s="191" t="s">
        <v>127</v>
      </c>
      <c r="C6" s="206"/>
      <c r="D6" s="207"/>
      <c r="E6" s="208"/>
      <c r="F6" s="208"/>
      <c r="G6" s="208"/>
      <c r="H6" s="208"/>
      <c r="I6" s="209"/>
      <c r="J6" s="210" t="s">
        <v>175</v>
      </c>
    </row>
    <row r="7" spans="1:10" s="205" customFormat="1" ht="15.75" customHeight="1">
      <c r="A7" s="211"/>
      <c r="B7" s="212"/>
      <c r="C7" s="108"/>
      <c r="D7" s="357" t="s">
        <v>78</v>
      </c>
      <c r="E7" s="357"/>
      <c r="F7" s="357"/>
      <c r="G7" s="357"/>
      <c r="H7" s="357"/>
      <c r="I7" s="357"/>
      <c r="J7" s="210" t="s">
        <v>74</v>
      </c>
    </row>
    <row r="8" spans="1:10" s="109" customFormat="1" ht="51">
      <c r="A8" s="373" t="s">
        <v>126</v>
      </c>
      <c r="B8" s="374"/>
      <c r="C8" s="108" t="s">
        <v>75</v>
      </c>
      <c r="D8" s="141" t="s">
        <v>129</v>
      </c>
      <c r="E8" s="143" t="s">
        <v>72</v>
      </c>
      <c r="F8" s="108" t="s">
        <v>82</v>
      </c>
      <c r="G8" s="108" t="s">
        <v>83</v>
      </c>
      <c r="H8" s="144" t="s">
        <v>130</v>
      </c>
      <c r="I8" s="142" t="s">
        <v>77</v>
      </c>
      <c r="J8" s="213"/>
    </row>
    <row r="9" spans="1:10" s="205" customFormat="1" ht="63.75">
      <c r="A9" s="214" t="s">
        <v>145</v>
      </c>
      <c r="B9" s="191" t="s">
        <v>139</v>
      </c>
      <c r="C9" s="215"/>
      <c r="D9" s="232"/>
      <c r="E9" s="211"/>
      <c r="F9" s="216"/>
      <c r="G9" s="217"/>
      <c r="H9" s="218"/>
      <c r="I9" s="219"/>
      <c r="J9" s="145" t="s">
        <v>74</v>
      </c>
    </row>
    <row r="10" spans="1:10" s="205" customFormat="1" ht="112.5">
      <c r="A10" s="214"/>
      <c r="B10" s="220"/>
      <c r="C10" s="246" t="s">
        <v>140</v>
      </c>
      <c r="D10" s="185" t="s">
        <v>141</v>
      </c>
      <c r="E10" s="234">
        <v>12000</v>
      </c>
      <c r="F10" s="242">
        <v>73600</v>
      </c>
      <c r="G10" s="242">
        <v>73600</v>
      </c>
      <c r="H10" s="242">
        <f>'Aneksi nr. 3'!N11</f>
        <v>17193</v>
      </c>
      <c r="I10" s="222">
        <f aca="true" t="shared" si="0" ref="I10:I15">H10/G10</f>
        <v>0.23360054347826087</v>
      </c>
      <c r="J10" s="237" t="s">
        <v>172</v>
      </c>
    </row>
    <row r="11" spans="1:10" s="205" customFormat="1" ht="56.25">
      <c r="A11" s="214"/>
      <c r="B11" s="108"/>
      <c r="C11" s="246" t="s">
        <v>146</v>
      </c>
      <c r="D11" s="186" t="s">
        <v>142</v>
      </c>
      <c r="E11" s="235">
        <v>13050</v>
      </c>
      <c r="F11" s="242">
        <v>5400</v>
      </c>
      <c r="G11" s="242">
        <v>5400</v>
      </c>
      <c r="H11" s="242">
        <f>'Aneksi nr. 3'!N12</f>
        <v>1796</v>
      </c>
      <c r="I11" s="222">
        <f t="shared" si="0"/>
        <v>0.3325925925925926</v>
      </c>
      <c r="J11" s="237" t="s">
        <v>173</v>
      </c>
    </row>
    <row r="12" spans="1:10" s="205" customFormat="1" ht="12.75">
      <c r="A12" s="214"/>
      <c r="B12" s="108"/>
      <c r="C12" s="249" t="s">
        <v>162</v>
      </c>
      <c r="D12" s="186" t="s">
        <v>156</v>
      </c>
      <c r="E12" s="235">
        <v>0</v>
      </c>
      <c r="F12" s="242">
        <v>300</v>
      </c>
      <c r="G12" s="242">
        <v>300</v>
      </c>
      <c r="H12" s="242">
        <f>'Aneksi nr. 3'!N13</f>
        <v>0</v>
      </c>
      <c r="I12" s="222">
        <f t="shared" si="0"/>
        <v>0</v>
      </c>
      <c r="J12" s="237"/>
    </row>
    <row r="13" spans="1:10" s="205" customFormat="1" ht="22.5">
      <c r="A13" s="214"/>
      <c r="B13" s="108"/>
      <c r="C13" s="249" t="s">
        <v>163</v>
      </c>
      <c r="D13" s="186" t="s">
        <v>157</v>
      </c>
      <c r="E13" s="235">
        <v>0</v>
      </c>
      <c r="F13" s="242">
        <v>300</v>
      </c>
      <c r="G13" s="242">
        <v>300</v>
      </c>
      <c r="H13" s="242">
        <f>'Aneksi nr. 3'!N14</f>
        <v>0</v>
      </c>
      <c r="I13" s="222">
        <f t="shared" si="0"/>
        <v>0</v>
      </c>
      <c r="J13" s="237"/>
    </row>
    <row r="14" spans="1:10" s="205" customFormat="1" ht="25.5">
      <c r="A14" s="214"/>
      <c r="B14" s="108"/>
      <c r="C14" s="249" t="s">
        <v>152</v>
      </c>
      <c r="D14" s="186" t="s">
        <v>165</v>
      </c>
      <c r="E14" s="235">
        <v>0</v>
      </c>
      <c r="F14" s="242">
        <v>1100</v>
      </c>
      <c r="G14" s="242">
        <v>1100</v>
      </c>
      <c r="H14" s="242">
        <f>'Aneksi nr. 3'!N15</f>
        <v>637</v>
      </c>
      <c r="I14" s="222">
        <f t="shared" si="0"/>
        <v>0.5790909090909091</v>
      </c>
      <c r="J14" s="237" t="s">
        <v>174</v>
      </c>
    </row>
    <row r="15" spans="1:10" s="205" customFormat="1" ht="22.5">
      <c r="A15" s="214"/>
      <c r="B15" s="108"/>
      <c r="C15" s="249" t="s">
        <v>164</v>
      </c>
      <c r="D15" s="186" t="s">
        <v>158</v>
      </c>
      <c r="E15" s="235">
        <v>0</v>
      </c>
      <c r="F15" s="242">
        <v>300</v>
      </c>
      <c r="G15" s="242">
        <v>300</v>
      </c>
      <c r="H15" s="242">
        <f>'Aneksi nr. 3'!N16</f>
        <v>0</v>
      </c>
      <c r="I15" s="222">
        <f t="shared" si="0"/>
        <v>0</v>
      </c>
      <c r="J15" s="237"/>
    </row>
    <row r="16" spans="1:10" s="205" customFormat="1" ht="12.75">
      <c r="A16" s="214"/>
      <c r="B16" s="108"/>
      <c r="C16" s="248"/>
      <c r="D16" s="186"/>
      <c r="E16" s="235"/>
      <c r="F16" s="242"/>
      <c r="G16" s="242"/>
      <c r="H16" s="242"/>
      <c r="I16" s="222"/>
      <c r="J16" s="237"/>
    </row>
    <row r="17" spans="1:10" s="205" customFormat="1" ht="89.25">
      <c r="A17" s="214" t="s">
        <v>144</v>
      </c>
      <c r="B17" s="191" t="s">
        <v>143</v>
      </c>
      <c r="C17" s="212" t="s">
        <v>74</v>
      </c>
      <c r="D17" s="232" t="s">
        <v>67</v>
      </c>
      <c r="E17" s="236"/>
      <c r="F17" s="224"/>
      <c r="G17" s="224"/>
      <c r="H17" s="224"/>
      <c r="I17" s="225"/>
      <c r="J17" s="145"/>
    </row>
    <row r="18" spans="1:10" s="205" customFormat="1" ht="135">
      <c r="A18" s="111"/>
      <c r="B18" s="226"/>
      <c r="C18" s="246" t="s">
        <v>148</v>
      </c>
      <c r="D18" s="185" t="s">
        <v>147</v>
      </c>
      <c r="E18" s="235">
        <v>13500</v>
      </c>
      <c r="F18" s="241">
        <v>25000</v>
      </c>
      <c r="G18" s="241">
        <v>25000</v>
      </c>
      <c r="H18" s="241">
        <f>'Aneksi nr. 3'!N18</f>
        <v>73</v>
      </c>
      <c r="I18" s="271">
        <f>H18/G18</f>
        <v>0.00292</v>
      </c>
      <c r="J18" s="237" t="s">
        <v>171</v>
      </c>
    </row>
    <row r="19" spans="1:10" s="205" customFormat="1" ht="45">
      <c r="A19" s="214"/>
      <c r="B19" s="226"/>
      <c r="C19" s="246" t="s">
        <v>150</v>
      </c>
      <c r="D19" s="186" t="s">
        <v>149</v>
      </c>
      <c r="E19" s="235">
        <v>16000</v>
      </c>
      <c r="F19" s="241">
        <v>5000</v>
      </c>
      <c r="G19" s="241">
        <v>5000</v>
      </c>
      <c r="H19" s="241">
        <f>'Aneksi nr. 3'!N19</f>
        <v>0</v>
      </c>
      <c r="I19" s="271">
        <f>H19/G19</f>
        <v>0</v>
      </c>
      <c r="J19" s="237" t="s">
        <v>171</v>
      </c>
    </row>
    <row r="20" spans="1:10" s="205" customFormat="1" ht="15" customHeight="1">
      <c r="A20" s="214"/>
      <c r="B20" s="226"/>
      <c r="C20" s="110"/>
      <c r="D20" s="233"/>
      <c r="E20" s="235"/>
      <c r="F20" s="227"/>
      <c r="G20" s="227"/>
      <c r="H20" s="227"/>
      <c r="I20" s="222"/>
      <c r="J20" s="145"/>
    </row>
    <row r="21" spans="1:10" s="205" customFormat="1" ht="15" customHeight="1">
      <c r="A21" s="214"/>
      <c r="B21" s="226"/>
      <c r="C21" s="110"/>
      <c r="D21" s="221"/>
      <c r="E21" s="223"/>
      <c r="F21" s="227"/>
      <c r="G21" s="228"/>
      <c r="H21" s="229"/>
      <c r="I21" s="222"/>
      <c r="J21" s="145"/>
    </row>
    <row r="22" spans="1:10" s="205" customFormat="1" ht="15" customHeight="1">
      <c r="A22" s="214"/>
      <c r="B22" s="108"/>
      <c r="C22" s="110"/>
      <c r="D22" s="221"/>
      <c r="E22" s="223">
        <f>SUM(E10:E20)</f>
        <v>54550</v>
      </c>
      <c r="F22" s="223">
        <f>SUM(F10:F20)</f>
        <v>111000</v>
      </c>
      <c r="G22" s="223">
        <f>SUM(G10:G20)</f>
        <v>111000</v>
      </c>
      <c r="H22" s="223">
        <f>SUM(H10:H20)</f>
        <v>19699</v>
      </c>
      <c r="I22" s="222">
        <f>H22/G22</f>
        <v>0.17746846846846848</v>
      </c>
      <c r="J22" s="145"/>
    </row>
    <row r="25" spans="1:12" ht="12.75" customHeight="1">
      <c r="A25" s="361"/>
      <c r="B25" s="362" t="s">
        <v>24</v>
      </c>
      <c r="C25" s="230" t="s">
        <v>9</v>
      </c>
      <c r="D25" s="370" t="str">
        <f>'Aneksi nr. 3'!D31:E31</f>
        <v>VJOLLCA XHAMËNI</v>
      </c>
      <c r="E25" s="371"/>
      <c r="F25" s="362" t="s">
        <v>25</v>
      </c>
      <c r="G25" s="363"/>
      <c r="H25" s="364"/>
      <c r="I25" s="230" t="s">
        <v>9</v>
      </c>
      <c r="J25" s="231" t="s">
        <v>118</v>
      </c>
      <c r="K25" s="372"/>
      <c r="L25" s="372"/>
    </row>
    <row r="26" spans="1:12" ht="12.75">
      <c r="A26" s="361"/>
      <c r="B26" s="365"/>
      <c r="C26" s="230" t="s">
        <v>26</v>
      </c>
      <c r="D26" s="370"/>
      <c r="E26" s="371"/>
      <c r="F26" s="365"/>
      <c r="G26" s="366"/>
      <c r="H26" s="361"/>
      <c r="I26" s="230" t="s">
        <v>26</v>
      </c>
      <c r="J26" s="231"/>
      <c r="K26" s="372"/>
      <c r="L26" s="372"/>
    </row>
    <row r="27" spans="1:12" ht="33" customHeight="1">
      <c r="A27" s="361"/>
      <c r="B27" s="367"/>
      <c r="C27" s="230" t="s">
        <v>27</v>
      </c>
      <c r="D27" s="370"/>
      <c r="E27" s="371"/>
      <c r="F27" s="367"/>
      <c r="G27" s="368"/>
      <c r="H27" s="369"/>
      <c r="I27" s="230" t="s">
        <v>27</v>
      </c>
      <c r="J27" s="231"/>
      <c r="K27" s="372"/>
      <c r="L27" s="372"/>
    </row>
  </sheetData>
  <sheetProtection/>
  <mergeCells count="12">
    <mergeCell ref="K25:L25"/>
    <mergeCell ref="D26:E26"/>
    <mergeCell ref="K26:L26"/>
    <mergeCell ref="D27:E27"/>
    <mergeCell ref="K27:L27"/>
    <mergeCell ref="A8:B8"/>
    <mergeCell ref="D7:I7"/>
    <mergeCell ref="D5:I5"/>
    <mergeCell ref="A25:A27"/>
    <mergeCell ref="F25:H27"/>
    <mergeCell ref="B25:B27"/>
    <mergeCell ref="D25:E25"/>
  </mergeCells>
  <printOptions horizontalCentered="1" verticalCentered="1"/>
  <pageMargins left="0" right="0" top="0" bottom="0" header="0" footer="0"/>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2:L29"/>
  <sheetViews>
    <sheetView zoomScale="115" zoomScaleNormal="115" zoomScalePageLayoutView="0" workbookViewId="0" topLeftCell="D1">
      <selection activeCell="E10" sqref="E10"/>
    </sheetView>
  </sheetViews>
  <sheetFormatPr defaultColWidth="9.140625" defaultRowHeight="12.75"/>
  <cols>
    <col min="1" max="1" width="13.00390625" style="115" customWidth="1"/>
    <col min="2" max="2" width="19.421875" style="115" customWidth="1"/>
    <col min="3" max="3" width="14.140625" style="115" customWidth="1"/>
    <col min="4" max="4" width="15.421875" style="115" customWidth="1"/>
    <col min="5" max="5" width="17.421875" style="115" customWidth="1"/>
    <col min="6" max="6" width="17.57421875" style="115" customWidth="1"/>
    <col min="7" max="7" width="19.7109375" style="115" customWidth="1"/>
    <col min="8" max="8" width="21.8515625" style="115" customWidth="1"/>
    <col min="9" max="9" width="24.8515625" style="115" customWidth="1"/>
    <col min="10" max="10" width="29.00390625" style="115" customWidth="1"/>
    <col min="11" max="11" width="25.140625" style="115" customWidth="1"/>
    <col min="12" max="12" width="14.421875" style="115" customWidth="1"/>
    <col min="13" max="16384" width="9.140625" style="115" customWidth="1"/>
  </cols>
  <sheetData>
    <row r="2" spans="1:9" s="126" customFormat="1" ht="15.75">
      <c r="A2" s="125" t="s">
        <v>93</v>
      </c>
      <c r="C2" s="127"/>
      <c r="G2" s="128"/>
      <c r="H2" s="128"/>
      <c r="I2" s="128"/>
    </row>
    <row r="3" spans="1:9" s="120" customFormat="1" ht="12.75">
      <c r="A3" s="119"/>
      <c r="G3" s="121"/>
      <c r="H3" s="121"/>
      <c r="I3" s="121"/>
    </row>
    <row r="4" spans="1:9" s="123" customFormat="1" ht="12.75">
      <c r="A4" s="122" t="s">
        <v>70</v>
      </c>
      <c r="C4" s="122"/>
      <c r="G4" s="124"/>
      <c r="H4" s="124"/>
      <c r="I4" s="124"/>
    </row>
    <row r="5" spans="3:9" ht="13.5" thickBot="1">
      <c r="C5" s="114"/>
      <c r="E5" s="114"/>
      <c r="F5" s="114"/>
      <c r="G5" s="116"/>
      <c r="H5" s="116"/>
      <c r="I5" s="116"/>
    </row>
    <row r="6" spans="1:11" ht="12.75" customHeight="1">
      <c r="A6" s="381" t="s">
        <v>40</v>
      </c>
      <c r="B6" s="380" t="s">
        <v>49</v>
      </c>
      <c r="C6" s="139" t="s">
        <v>50</v>
      </c>
      <c r="D6" s="139" t="s">
        <v>51</v>
      </c>
      <c r="E6" s="139" t="s">
        <v>68</v>
      </c>
      <c r="F6" s="139" t="s">
        <v>41</v>
      </c>
      <c r="G6" s="380" t="s">
        <v>53</v>
      </c>
      <c r="H6" s="380" t="s">
        <v>54</v>
      </c>
      <c r="I6" s="380" t="s">
        <v>69</v>
      </c>
      <c r="J6" s="380" t="s">
        <v>55</v>
      </c>
      <c r="K6" s="375" t="s">
        <v>34</v>
      </c>
    </row>
    <row r="7" spans="1:11" ht="12.75" customHeight="1">
      <c r="A7" s="382"/>
      <c r="B7" s="378"/>
      <c r="C7" s="113" t="s">
        <v>35</v>
      </c>
      <c r="D7" s="113" t="s">
        <v>56</v>
      </c>
      <c r="E7" s="113" t="s">
        <v>56</v>
      </c>
      <c r="F7" s="378" t="s">
        <v>37</v>
      </c>
      <c r="G7" s="378"/>
      <c r="H7" s="378"/>
      <c r="I7" s="378"/>
      <c r="J7" s="378"/>
      <c r="K7" s="376"/>
    </row>
    <row r="8" spans="1:11" ht="18.75" customHeight="1" thickBot="1">
      <c r="A8" s="383"/>
      <c r="B8" s="379"/>
      <c r="C8" s="140" t="s">
        <v>36</v>
      </c>
      <c r="D8" s="140" t="s">
        <v>36</v>
      </c>
      <c r="E8" s="140" t="s">
        <v>36</v>
      </c>
      <c r="F8" s="379"/>
      <c r="G8" s="379"/>
      <c r="H8" s="379"/>
      <c r="I8" s="379"/>
      <c r="J8" s="379"/>
      <c r="K8" s="377"/>
    </row>
    <row r="9" spans="1:11" ht="12.75">
      <c r="A9" s="136"/>
      <c r="B9" s="137"/>
      <c r="C9" s="137"/>
      <c r="D9" s="137"/>
      <c r="E9" s="137"/>
      <c r="F9" s="137"/>
      <c r="G9" s="137"/>
      <c r="H9" s="137"/>
      <c r="I9" s="137"/>
      <c r="J9" s="137"/>
      <c r="K9" s="138"/>
    </row>
    <row r="10" spans="1:11" ht="25.5">
      <c r="A10" s="243" t="s">
        <v>152</v>
      </c>
      <c r="B10" s="131" t="s">
        <v>165</v>
      </c>
      <c r="C10" s="244">
        <v>1100</v>
      </c>
      <c r="D10" s="244">
        <v>2019</v>
      </c>
      <c r="E10" s="244">
        <v>2019</v>
      </c>
      <c r="F10" s="131"/>
      <c r="G10" s="131"/>
      <c r="H10" s="131">
        <v>637</v>
      </c>
      <c r="I10" s="131">
        <v>637</v>
      </c>
      <c r="J10" s="131"/>
      <c r="K10" s="132"/>
    </row>
    <row r="11" spans="1:11" ht="13.5" thickBot="1">
      <c r="A11" s="133"/>
      <c r="B11" s="134"/>
      <c r="C11" s="134"/>
      <c r="D11" s="134"/>
      <c r="E11" s="134"/>
      <c r="F11" s="134"/>
      <c r="G11" s="134"/>
      <c r="H11" s="134"/>
      <c r="I11" s="134"/>
      <c r="J11" s="134"/>
      <c r="K11" s="135"/>
    </row>
    <row r="12" spans="1:9" ht="12.75">
      <c r="A12" s="116"/>
      <c r="B12" s="116"/>
      <c r="C12" s="116"/>
      <c r="D12" s="116"/>
      <c r="E12" s="116"/>
      <c r="F12" s="116"/>
      <c r="G12" s="116"/>
      <c r="H12" s="116"/>
      <c r="I12" s="116"/>
    </row>
    <row r="13" spans="5:9" ht="12.75">
      <c r="E13" s="116"/>
      <c r="F13" s="116"/>
      <c r="G13" s="116"/>
      <c r="H13" s="116"/>
      <c r="I13" s="116"/>
    </row>
    <row r="14" spans="7:9" ht="12.75" customHeight="1">
      <c r="G14" s="116"/>
      <c r="H14" s="116"/>
      <c r="I14" s="116"/>
    </row>
    <row r="15" spans="1:9" s="123" customFormat="1" ht="12.75">
      <c r="A15" s="122" t="s">
        <v>71</v>
      </c>
      <c r="G15" s="124"/>
      <c r="H15" s="124"/>
      <c r="I15" s="124"/>
    </row>
    <row r="16" spans="3:9" ht="16.5" thickBot="1">
      <c r="C16" s="129"/>
      <c r="D16" s="117"/>
      <c r="E16" s="114"/>
      <c r="F16" s="114"/>
      <c r="G16" s="117"/>
      <c r="H16" s="118"/>
      <c r="I16" s="118"/>
    </row>
    <row r="17" spans="1:12" ht="18.75" customHeight="1">
      <c r="A17" s="381" t="s">
        <v>40</v>
      </c>
      <c r="B17" s="380" t="s">
        <v>49</v>
      </c>
      <c r="C17" s="139" t="s">
        <v>38</v>
      </c>
      <c r="D17" s="139" t="s">
        <v>50</v>
      </c>
      <c r="E17" s="139" t="s">
        <v>51</v>
      </c>
      <c r="F17" s="139" t="s">
        <v>52</v>
      </c>
      <c r="G17" s="139" t="s">
        <v>41</v>
      </c>
      <c r="H17" s="380" t="s">
        <v>53</v>
      </c>
      <c r="I17" s="380" t="s">
        <v>69</v>
      </c>
      <c r="J17" s="380" t="s">
        <v>54</v>
      </c>
      <c r="K17" s="380" t="s">
        <v>55</v>
      </c>
      <c r="L17" s="375" t="s">
        <v>34</v>
      </c>
    </row>
    <row r="18" spans="1:12" ht="12.75">
      <c r="A18" s="382"/>
      <c r="B18" s="378"/>
      <c r="C18" s="113" t="s">
        <v>39</v>
      </c>
      <c r="D18" s="113" t="s">
        <v>35</v>
      </c>
      <c r="E18" s="113" t="s">
        <v>56</v>
      </c>
      <c r="F18" s="113" t="s">
        <v>56</v>
      </c>
      <c r="G18" s="113" t="s">
        <v>37</v>
      </c>
      <c r="H18" s="378"/>
      <c r="I18" s="378"/>
      <c r="J18" s="378"/>
      <c r="K18" s="378"/>
      <c r="L18" s="376"/>
    </row>
    <row r="19" spans="1:12" ht="13.5" thickBot="1">
      <c r="A19" s="383"/>
      <c r="B19" s="379"/>
      <c r="C19" s="140"/>
      <c r="D19" s="140" t="s">
        <v>36</v>
      </c>
      <c r="E19" s="140" t="s">
        <v>36</v>
      </c>
      <c r="F19" s="140" t="s">
        <v>36</v>
      </c>
      <c r="G19" s="140"/>
      <c r="H19" s="379"/>
      <c r="I19" s="379"/>
      <c r="J19" s="379"/>
      <c r="K19" s="379"/>
      <c r="L19" s="377"/>
    </row>
    <row r="20" spans="1:12" ht="12.75">
      <c r="A20" s="136"/>
      <c r="B20" s="137"/>
      <c r="C20" s="137"/>
      <c r="D20" s="137"/>
      <c r="E20" s="137"/>
      <c r="F20" s="137"/>
      <c r="G20" s="137"/>
      <c r="H20" s="137"/>
      <c r="I20" s="137"/>
      <c r="J20" s="137"/>
      <c r="K20" s="137"/>
      <c r="L20" s="138"/>
    </row>
    <row r="21" spans="1:12" ht="12.75">
      <c r="A21" s="130"/>
      <c r="B21" s="131"/>
      <c r="C21" s="244"/>
      <c r="D21" s="131"/>
      <c r="E21" s="131"/>
      <c r="F21" s="131"/>
      <c r="G21" s="131"/>
      <c r="H21" s="131"/>
      <c r="I21" s="131"/>
      <c r="J21" s="131"/>
      <c r="K21" s="131"/>
      <c r="L21" s="132"/>
    </row>
    <row r="22" spans="1:12" ht="12.75">
      <c r="A22" s="130"/>
      <c r="B22" s="131"/>
      <c r="C22" s="131"/>
      <c r="D22" s="131"/>
      <c r="E22" s="131"/>
      <c r="F22" s="131"/>
      <c r="G22" s="131"/>
      <c r="H22" s="131"/>
      <c r="I22" s="131"/>
      <c r="J22" s="131"/>
      <c r="K22" s="131"/>
      <c r="L22" s="132"/>
    </row>
    <row r="23" spans="1:12" ht="13.5" thickBot="1">
      <c r="A23" s="133"/>
      <c r="B23" s="134"/>
      <c r="C23" s="134"/>
      <c r="D23" s="134"/>
      <c r="E23" s="134"/>
      <c r="F23" s="134"/>
      <c r="G23" s="134"/>
      <c r="H23" s="134"/>
      <c r="I23" s="134"/>
      <c r="J23" s="134"/>
      <c r="K23" s="134"/>
      <c r="L23" s="135"/>
    </row>
    <row r="27" spans="1:9" ht="12.75">
      <c r="A27" s="348" t="s">
        <v>24</v>
      </c>
      <c r="B27" s="349"/>
      <c r="C27" s="87" t="s">
        <v>9</v>
      </c>
      <c r="D27" s="289" t="str">
        <f>'Aneksi nr. 4'!D25:E25</f>
        <v>VJOLLCA XHAMËNI</v>
      </c>
      <c r="E27" s="290"/>
      <c r="F27" s="354" t="s">
        <v>25</v>
      </c>
      <c r="G27" s="87" t="s">
        <v>9</v>
      </c>
      <c r="H27" s="289" t="s">
        <v>118</v>
      </c>
      <c r="I27" s="290"/>
    </row>
    <row r="28" spans="1:9" ht="12.75">
      <c r="A28" s="350"/>
      <c r="B28" s="351"/>
      <c r="C28" s="87" t="s">
        <v>26</v>
      </c>
      <c r="D28" s="289"/>
      <c r="E28" s="290"/>
      <c r="F28" s="355"/>
      <c r="G28" s="87" t="s">
        <v>26</v>
      </c>
      <c r="H28" s="289"/>
      <c r="I28" s="290"/>
    </row>
    <row r="29" spans="1:9" ht="12.75">
      <c r="A29" s="352"/>
      <c r="B29" s="353"/>
      <c r="C29" s="87" t="s">
        <v>27</v>
      </c>
      <c r="D29" s="289"/>
      <c r="E29" s="290"/>
      <c r="F29" s="356"/>
      <c r="G29" s="87" t="s">
        <v>27</v>
      </c>
      <c r="H29" s="289"/>
      <c r="I29" s="290"/>
    </row>
  </sheetData>
  <sheetProtection/>
  <mergeCells count="23">
    <mergeCell ref="A27:B29"/>
    <mergeCell ref="D27:E27"/>
    <mergeCell ref="F27:F29"/>
    <mergeCell ref="H27:I27"/>
    <mergeCell ref="D28:E28"/>
    <mergeCell ref="H28:I28"/>
    <mergeCell ref="D29:E29"/>
    <mergeCell ref="H29:I29"/>
    <mergeCell ref="A6:A8"/>
    <mergeCell ref="A17:A19"/>
    <mergeCell ref="B17:B19"/>
    <mergeCell ref="H17:H19"/>
    <mergeCell ref="I17:I19"/>
    <mergeCell ref="J17:J19"/>
    <mergeCell ref="L17:L19"/>
    <mergeCell ref="K6:K8"/>
    <mergeCell ref="F7:F8"/>
    <mergeCell ref="K17:K19"/>
    <mergeCell ref="B6:B8"/>
    <mergeCell ref="G6:G8"/>
    <mergeCell ref="H6:H8"/>
    <mergeCell ref="I6:I8"/>
    <mergeCell ref="J6:J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LAURA</cp:lastModifiedBy>
  <cp:lastPrinted>2019-05-09T13:46:37Z</cp:lastPrinted>
  <dcterms:created xsi:type="dcterms:W3CDTF">2006-01-12T07:01:41Z</dcterms:created>
  <dcterms:modified xsi:type="dcterms:W3CDTF">2019-05-09T13:53:26Z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