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Realizim" sheetId="1" r:id="rId1"/>
  </sheets>
  <definedNames/>
  <calcPr fullCalcOnLoad="1"/>
</workbook>
</file>

<file path=xl/sharedStrings.xml><?xml version="1.0" encoding="utf-8"?>
<sst xmlns="http://schemas.openxmlformats.org/spreadsheetml/2006/main" count="97" uniqueCount="37">
  <si>
    <t xml:space="preserve">INSTITUCIONI QENDROR : AKADEMIA E SHKENCAVE     </t>
  </si>
  <si>
    <t>Enti Prokurues  : Aparati I Akademise se Shkencave</t>
  </si>
  <si>
    <t>Nr</t>
  </si>
  <si>
    <t>Objekti i prokurimeve</t>
  </si>
  <si>
    <t>Fondi limit i pergjithshem</t>
  </si>
  <si>
    <t>Investime</t>
  </si>
  <si>
    <t>Shpenzime</t>
  </si>
  <si>
    <t>Blerje kancelari dhe tonera</t>
  </si>
  <si>
    <t>Procedure per blerje te vogel</t>
  </si>
  <si>
    <t>Buxheti</t>
  </si>
  <si>
    <t>Blerje karburanti</t>
  </si>
  <si>
    <t xml:space="preserve">Shtypje libri dhe periodike </t>
  </si>
  <si>
    <t>Abonime ne shtypin zyrtar e periodik</t>
  </si>
  <si>
    <t>Blerje materiale pastrimi</t>
  </si>
  <si>
    <t>Blerje goma per automjete</t>
  </si>
  <si>
    <t>Blerje materiale hidraulike</t>
  </si>
  <si>
    <t>Blerje materiale elektrike, mirembajtje godine</t>
  </si>
  <si>
    <t>Blerje shtypshkrime te ndryshme</t>
  </si>
  <si>
    <t>Siguracion automjetesh</t>
  </si>
  <si>
    <t>Pasurim fond Biblioteke</t>
  </si>
  <si>
    <t>Te tjera te ndryshme</t>
  </si>
  <si>
    <t>TVSH</t>
  </si>
  <si>
    <t>Vlera e prokuruar</t>
  </si>
  <si>
    <t>Koha e Zhvillimit</t>
  </si>
  <si>
    <t>Procedurat e prokurimit</t>
  </si>
  <si>
    <t>Riparime, meremetime te vogla , Lyerje</t>
  </si>
  <si>
    <t xml:space="preserve">Sherbime profilaktike per automjete </t>
  </si>
  <si>
    <t>Mirembajtje paisje elektronike zyre</t>
  </si>
  <si>
    <t xml:space="preserve">Pjese kembimi per automjete </t>
  </si>
  <si>
    <t>Pajisje elektronike dhe zyre</t>
  </si>
  <si>
    <t>Procedure kerkese per propozim</t>
  </si>
  <si>
    <t>Gjate vitit 2015</t>
  </si>
  <si>
    <t>Blerje bileta udhetimi</t>
  </si>
  <si>
    <t>Tender I perqendruar prane MB</t>
  </si>
  <si>
    <t xml:space="preserve"> </t>
  </si>
  <si>
    <t>Lidhje Gazeta</t>
  </si>
  <si>
    <t>Blerje Autoveture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</si>
</sst>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-* #,##0_L_e_k_-;\-* #,##0_L_e_k_-;_-* &quot;-&quot;??_L_e_k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5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2" fillId="0" borderId="11" xfId="0" applyFont="1" applyBorder="1" applyAlignment="1">
      <alignment/>
    </xf>
    <xf numFmtId="1" fontId="2" fillId="0" borderId="12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72" fontId="1" fillId="0" borderId="16" xfId="42" applyNumberFormat="1" applyFont="1" applyBorder="1" applyAlignment="1">
      <alignment/>
    </xf>
    <xf numFmtId="1" fontId="4" fillId="0" borderId="17" xfId="42" applyNumberFormat="1" applyFont="1" applyBorder="1" applyAlignment="1">
      <alignment/>
    </xf>
    <xf numFmtId="1" fontId="4" fillId="0" borderId="16" xfId="42" applyNumberFormat="1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172" fontId="1" fillId="0" borderId="17" xfId="42" applyNumberFormat="1" applyFont="1" applyBorder="1" applyAlignment="1">
      <alignment/>
    </xf>
    <xf numFmtId="0" fontId="3" fillId="0" borderId="17" xfId="0" applyFont="1" applyBorder="1" applyAlignment="1">
      <alignment horizontal="left" wrapText="1"/>
    </xf>
    <xf numFmtId="0" fontId="4" fillId="0" borderId="20" xfId="0" applyFont="1" applyBorder="1" applyAlignment="1">
      <alignment horizontal="center"/>
    </xf>
    <xf numFmtId="0" fontId="2" fillId="0" borderId="0" xfId="0" applyFont="1" applyAlignment="1">
      <alignment/>
    </xf>
    <xf numFmtId="1" fontId="4" fillId="0" borderId="17" xfId="42" applyNumberFormat="1" applyFont="1" applyBorder="1" applyAlignment="1">
      <alignment horizontal="right"/>
    </xf>
    <xf numFmtId="0" fontId="4" fillId="0" borderId="21" xfId="0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172" fontId="1" fillId="0" borderId="17" xfId="42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172" fontId="1" fillId="0" borderId="22" xfId="42" applyNumberFormat="1" applyFont="1" applyBorder="1" applyAlignment="1">
      <alignment/>
    </xf>
    <xf numFmtId="0" fontId="1" fillId="0" borderId="23" xfId="0" applyFont="1" applyBorder="1" applyAlignment="1">
      <alignment/>
    </xf>
    <xf numFmtId="172" fontId="1" fillId="0" borderId="23" xfId="42" applyNumberFormat="1" applyFont="1" applyBorder="1" applyAlignment="1">
      <alignment/>
    </xf>
    <xf numFmtId="0" fontId="4" fillId="0" borderId="24" xfId="0" applyFont="1" applyBorder="1" applyAlignment="1">
      <alignment/>
    </xf>
    <xf numFmtId="0" fontId="6" fillId="0" borderId="25" xfId="0" applyFont="1" applyBorder="1" applyAlignment="1">
      <alignment/>
    </xf>
    <xf numFmtId="172" fontId="6" fillId="0" borderId="25" xfId="0" applyNumberFormat="1" applyFont="1" applyBorder="1" applyAlignment="1">
      <alignment/>
    </xf>
    <xf numFmtId="172" fontId="6" fillId="0" borderId="26" xfId="0" applyNumberFormat="1" applyFont="1" applyBorder="1" applyAlignment="1">
      <alignment/>
    </xf>
    <xf numFmtId="1" fontId="2" fillId="0" borderId="12" xfId="42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0"/>
  <sheetViews>
    <sheetView tabSelected="1" zoomScale="130" zoomScaleNormal="130" zoomScalePageLayoutView="0" workbookViewId="0" topLeftCell="A4">
      <selection activeCell="H14" sqref="H14"/>
    </sheetView>
  </sheetViews>
  <sheetFormatPr defaultColWidth="9.140625" defaultRowHeight="12.75"/>
  <cols>
    <col min="1" max="1" width="6.57421875" style="2" customWidth="1"/>
    <col min="2" max="2" width="41.421875" style="2" customWidth="1"/>
    <col min="3" max="4" width="12.8515625" style="2" bestFit="1" customWidth="1"/>
    <col min="5" max="5" width="9.140625" style="2" customWidth="1"/>
    <col min="6" max="6" width="11.28125" style="2" bestFit="1" customWidth="1"/>
    <col min="7" max="7" width="19.28125" style="1" customWidth="1"/>
    <col min="8" max="8" width="24.00390625" style="1" customWidth="1"/>
    <col min="9" max="9" width="10.00390625" style="2" customWidth="1"/>
    <col min="10" max="16384" width="9.140625" style="2" customWidth="1"/>
  </cols>
  <sheetData>
    <row r="4" spans="1:7" ht="12.75">
      <c r="A4" s="40" t="s">
        <v>0</v>
      </c>
      <c r="B4" s="40"/>
      <c r="C4" s="40"/>
      <c r="D4" s="40"/>
      <c r="E4" s="40"/>
      <c r="F4" s="40"/>
      <c r="G4" s="40"/>
    </row>
    <row r="5" spans="1:7" ht="12.75">
      <c r="A5" s="40" t="s">
        <v>1</v>
      </c>
      <c r="B5" s="40"/>
      <c r="C5" s="40"/>
      <c r="D5" s="40"/>
      <c r="E5" s="40"/>
      <c r="F5" s="40"/>
      <c r="G5" s="40"/>
    </row>
    <row r="6" ht="13.5" thickBot="1"/>
    <row r="7" spans="1:9" ht="13.5" thickBot="1">
      <c r="A7" s="41" t="s">
        <v>2</v>
      </c>
      <c r="B7" s="41" t="s">
        <v>3</v>
      </c>
      <c r="C7" s="43" t="s">
        <v>4</v>
      </c>
      <c r="D7" s="44"/>
      <c r="E7" s="43" t="s">
        <v>22</v>
      </c>
      <c r="F7" s="44"/>
      <c r="G7" s="3" t="s">
        <v>23</v>
      </c>
      <c r="H7" s="3" t="s">
        <v>24</v>
      </c>
      <c r="I7" s="4"/>
    </row>
    <row r="8" spans="1:9" ht="13.5" thickBot="1">
      <c r="A8" s="42"/>
      <c r="B8" s="42"/>
      <c r="C8" s="5" t="s">
        <v>5</v>
      </c>
      <c r="D8" s="5" t="s">
        <v>6</v>
      </c>
      <c r="E8" s="6" t="s">
        <v>5</v>
      </c>
      <c r="F8" s="6" t="s">
        <v>6</v>
      </c>
      <c r="G8" s="7"/>
      <c r="H8" s="7"/>
      <c r="I8" s="8"/>
    </row>
    <row r="9" spans="1:9" ht="20.25" customHeight="1">
      <c r="A9" s="9">
        <v>1</v>
      </c>
      <c r="B9" s="10" t="s">
        <v>7</v>
      </c>
      <c r="C9" s="11"/>
      <c r="D9" s="11">
        <v>800000</v>
      </c>
      <c r="E9" s="12"/>
      <c r="F9" s="13">
        <f>87000+490000+187300</f>
        <v>764300</v>
      </c>
      <c r="G9" s="14" t="s">
        <v>31</v>
      </c>
      <c r="H9" s="15" t="s">
        <v>8</v>
      </c>
      <c r="I9" s="16" t="s">
        <v>9</v>
      </c>
    </row>
    <row r="10" spans="1:9" s="22" customFormat="1" ht="20.25" customHeight="1">
      <c r="A10" s="17">
        <v>2</v>
      </c>
      <c r="B10" s="18" t="s">
        <v>10</v>
      </c>
      <c r="C10" s="19"/>
      <c r="D10" s="19">
        <v>800000</v>
      </c>
      <c r="E10" s="12"/>
      <c r="F10" s="12">
        <f>336333+419000+42000</f>
        <v>797333</v>
      </c>
      <c r="G10" s="14" t="s">
        <v>31</v>
      </c>
      <c r="H10" s="20" t="s">
        <v>8</v>
      </c>
      <c r="I10" s="21" t="s">
        <v>9</v>
      </c>
    </row>
    <row r="11" spans="1:9" s="22" customFormat="1" ht="26.25" customHeight="1">
      <c r="A11" s="17">
        <v>3</v>
      </c>
      <c r="B11" s="18" t="s">
        <v>11</v>
      </c>
      <c r="C11" s="19"/>
      <c r="D11" s="19">
        <v>1500000</v>
      </c>
      <c r="E11" s="12"/>
      <c r="F11" s="23">
        <v>1045500</v>
      </c>
      <c r="G11" s="14" t="s">
        <v>31</v>
      </c>
      <c r="H11" s="20" t="s">
        <v>30</v>
      </c>
      <c r="I11" s="24" t="s">
        <v>9</v>
      </c>
    </row>
    <row r="12" spans="1:9" ht="20.25" customHeight="1">
      <c r="A12" s="17">
        <v>4</v>
      </c>
      <c r="B12" s="18" t="s">
        <v>12</v>
      </c>
      <c r="C12" s="19"/>
      <c r="D12" s="19">
        <v>130000</v>
      </c>
      <c r="E12" s="12"/>
      <c r="F12" s="12">
        <v>106000</v>
      </c>
      <c r="G12" s="14" t="s">
        <v>31</v>
      </c>
      <c r="H12" s="15" t="s">
        <v>8</v>
      </c>
      <c r="I12" s="21" t="s">
        <v>9</v>
      </c>
    </row>
    <row r="13" spans="1:9" ht="20.25" customHeight="1">
      <c r="A13" s="17">
        <v>5</v>
      </c>
      <c r="B13" s="25" t="s">
        <v>28</v>
      </c>
      <c r="C13" s="19"/>
      <c r="D13" s="26">
        <v>400000</v>
      </c>
      <c r="E13" s="12"/>
      <c r="F13" s="12">
        <f>8600+28400+62280+15000+76500+45750</f>
        <v>236530</v>
      </c>
      <c r="G13" s="14" t="s">
        <v>31</v>
      </c>
      <c r="H13" s="15" t="s">
        <v>8</v>
      </c>
      <c r="I13" s="24" t="s">
        <v>9</v>
      </c>
    </row>
    <row r="14" spans="1:9" ht="20.25" customHeight="1">
      <c r="A14" s="17">
        <v>6</v>
      </c>
      <c r="B14" s="25" t="s">
        <v>26</v>
      </c>
      <c r="C14" s="19"/>
      <c r="D14" s="26">
        <v>100000</v>
      </c>
      <c r="E14" s="12"/>
      <c r="F14" s="12">
        <v>56000</v>
      </c>
      <c r="G14" s="14" t="s">
        <v>31</v>
      </c>
      <c r="H14" s="15" t="s">
        <v>8</v>
      </c>
      <c r="I14" s="21" t="s">
        <v>9</v>
      </c>
    </row>
    <row r="15" spans="1:9" ht="20.25" customHeight="1">
      <c r="A15" s="17">
        <v>7</v>
      </c>
      <c r="B15" s="18" t="s">
        <v>13</v>
      </c>
      <c r="C15" s="19"/>
      <c r="D15" s="19">
        <v>200000</v>
      </c>
      <c r="E15" s="12"/>
      <c r="F15" s="12"/>
      <c r="G15" s="14" t="s">
        <v>31</v>
      </c>
      <c r="H15" s="15" t="s">
        <v>8</v>
      </c>
      <c r="I15" s="21" t="s">
        <v>9</v>
      </c>
    </row>
    <row r="16" spans="1:9" ht="20.25" customHeight="1">
      <c r="A16" s="17">
        <v>8</v>
      </c>
      <c r="B16" s="18" t="s">
        <v>14</v>
      </c>
      <c r="C16" s="19"/>
      <c r="D16" s="19">
        <v>100000</v>
      </c>
      <c r="E16" s="12"/>
      <c r="F16" s="12">
        <v>33600</v>
      </c>
      <c r="G16" s="14" t="s">
        <v>31</v>
      </c>
      <c r="H16" s="15" t="s">
        <v>8</v>
      </c>
      <c r="I16" s="21" t="s">
        <v>9</v>
      </c>
    </row>
    <row r="17" spans="1:9" ht="20.25" customHeight="1">
      <c r="A17" s="17">
        <v>9</v>
      </c>
      <c r="B17" s="18" t="s">
        <v>15</v>
      </c>
      <c r="C17" s="19"/>
      <c r="D17" s="19">
        <v>200000</v>
      </c>
      <c r="E17" s="12"/>
      <c r="F17" s="12">
        <f>9400</f>
        <v>9400</v>
      </c>
      <c r="G17" s="14" t="s">
        <v>31</v>
      </c>
      <c r="H17" s="15" t="s">
        <v>8</v>
      </c>
      <c r="I17" s="21" t="s">
        <v>9</v>
      </c>
    </row>
    <row r="18" spans="1:9" ht="30.75" customHeight="1">
      <c r="A18" s="17">
        <v>10</v>
      </c>
      <c r="B18" s="18" t="s">
        <v>16</v>
      </c>
      <c r="C18" s="19"/>
      <c r="D18" s="19">
        <v>400000</v>
      </c>
      <c r="E18" s="12"/>
      <c r="F18" s="12">
        <f>5060+27720+8500+83333</f>
        <v>124613</v>
      </c>
      <c r="G18" s="14" t="s">
        <v>31</v>
      </c>
      <c r="H18" s="15" t="s">
        <v>8</v>
      </c>
      <c r="I18" s="21" t="s">
        <v>9</v>
      </c>
    </row>
    <row r="19" spans="1:9" ht="20.25" customHeight="1">
      <c r="A19" s="17">
        <v>11</v>
      </c>
      <c r="B19" s="18" t="s">
        <v>27</v>
      </c>
      <c r="C19" s="19"/>
      <c r="D19" s="19">
        <v>300000</v>
      </c>
      <c r="E19" s="12"/>
      <c r="F19" s="12">
        <f>10000+10250+9980</f>
        <v>30230</v>
      </c>
      <c r="G19" s="14" t="s">
        <v>31</v>
      </c>
      <c r="H19" s="15" t="s">
        <v>8</v>
      </c>
      <c r="I19" s="21" t="s">
        <v>9</v>
      </c>
    </row>
    <row r="20" spans="1:9" ht="20.25" customHeight="1">
      <c r="A20" s="17">
        <v>12</v>
      </c>
      <c r="B20" s="18" t="s">
        <v>17</v>
      </c>
      <c r="C20" s="19"/>
      <c r="D20" s="19">
        <v>400000</v>
      </c>
      <c r="E20" s="12"/>
      <c r="F20" s="12">
        <f>10000+15000+5040+4799+1968+4000+4000+8400+3600+7500+2040+13440+2040+50000+6900+1920+22900+112000+3700+139000</f>
        <v>418247</v>
      </c>
      <c r="G20" s="14" t="s">
        <v>31</v>
      </c>
      <c r="H20" s="15" t="s">
        <v>8</v>
      </c>
      <c r="I20" s="21" t="s">
        <v>9</v>
      </c>
    </row>
    <row r="21" spans="1:9" ht="20.25" customHeight="1">
      <c r="A21" s="17">
        <v>13</v>
      </c>
      <c r="B21" s="18" t="s">
        <v>18</v>
      </c>
      <c r="C21" s="19"/>
      <c r="D21" s="19">
        <v>200000</v>
      </c>
      <c r="E21" s="12"/>
      <c r="F21" s="12" t="s">
        <v>34</v>
      </c>
      <c r="G21" s="14" t="s">
        <v>31</v>
      </c>
      <c r="H21" s="15" t="s">
        <v>8</v>
      </c>
      <c r="I21" s="21" t="s">
        <v>9</v>
      </c>
    </row>
    <row r="22" spans="1:9" ht="20.25" customHeight="1">
      <c r="A22" s="17">
        <v>14</v>
      </c>
      <c r="B22" s="27" t="s">
        <v>25</v>
      </c>
      <c r="C22" s="28"/>
      <c r="D22" s="19">
        <v>800000</v>
      </c>
      <c r="E22" s="12"/>
      <c r="F22" s="12">
        <f>2600+52560+99960+52560+4750+99960+4500</f>
        <v>316890</v>
      </c>
      <c r="G22" s="14" t="s">
        <v>31</v>
      </c>
      <c r="H22" s="15" t="s">
        <v>8</v>
      </c>
      <c r="I22" s="21" t="s">
        <v>9</v>
      </c>
    </row>
    <row r="23" spans="1:9" ht="20.25" customHeight="1">
      <c r="A23" s="17">
        <v>15</v>
      </c>
      <c r="B23" s="27" t="s">
        <v>32</v>
      </c>
      <c r="C23" s="28"/>
      <c r="D23" s="28">
        <v>800000</v>
      </c>
      <c r="E23" s="12"/>
      <c r="F23" s="12">
        <f>71680+41860+82400+57000+170000+36400+39300+36400+149000</f>
        <v>684040</v>
      </c>
      <c r="G23" s="14" t="s">
        <v>31</v>
      </c>
      <c r="H23" s="20" t="s">
        <v>8</v>
      </c>
      <c r="I23" s="21" t="s">
        <v>9</v>
      </c>
    </row>
    <row r="24" spans="1:9" ht="20.25" customHeight="1">
      <c r="A24" s="17">
        <v>16</v>
      </c>
      <c r="B24" s="27" t="s">
        <v>20</v>
      </c>
      <c r="C24" s="28"/>
      <c r="D24" s="28">
        <v>1000000</v>
      </c>
      <c r="E24" s="12"/>
      <c r="F24" s="12">
        <f>5000+1560+16300+4200+11000+4800+56160+28000+4600+4250+2300+8400+8500+3550+84000+94500+62000+10000+9346+4750+4000+6850+10000+9346+101160+12600+45000+10250+17500+13200+5000+18410+18728+3200+5250+121000+20289+17187</f>
        <v>862186</v>
      </c>
      <c r="G24" s="14" t="s">
        <v>31</v>
      </c>
      <c r="H24" s="20" t="s">
        <v>8</v>
      </c>
      <c r="I24" s="21" t="s">
        <v>9</v>
      </c>
    </row>
    <row r="25" spans="1:9" ht="20.25" customHeight="1">
      <c r="A25" s="17">
        <v>17</v>
      </c>
      <c r="B25" s="27" t="s">
        <v>19</v>
      </c>
      <c r="C25" s="28">
        <v>400000</v>
      </c>
      <c r="D25" s="28"/>
      <c r="E25" s="12">
        <f>94400+21900+14850+17920+8480+72240</f>
        <v>229790</v>
      </c>
      <c r="F25" s="12"/>
      <c r="G25" s="14" t="s">
        <v>31</v>
      </c>
      <c r="H25" s="20" t="s">
        <v>8</v>
      </c>
      <c r="I25" s="21" t="s">
        <v>9</v>
      </c>
    </row>
    <row r="26" spans="1:9" ht="20.25" customHeight="1">
      <c r="A26" s="17">
        <v>18</v>
      </c>
      <c r="B26" s="27" t="s">
        <v>29</v>
      </c>
      <c r="C26" s="28">
        <v>83333</v>
      </c>
      <c r="D26" s="28"/>
      <c r="E26" s="12">
        <f>13250+45000+25000</f>
        <v>83250</v>
      </c>
      <c r="F26" s="12"/>
      <c r="G26" s="14" t="s">
        <v>31</v>
      </c>
      <c r="H26" s="20" t="s">
        <v>8</v>
      </c>
      <c r="I26" s="21" t="s">
        <v>9</v>
      </c>
    </row>
    <row r="27" spans="1:9" ht="20.25" customHeight="1">
      <c r="A27" s="17">
        <v>19</v>
      </c>
      <c r="B27" s="18" t="s">
        <v>36</v>
      </c>
      <c r="C27" s="28">
        <v>1250000</v>
      </c>
      <c r="D27" s="28"/>
      <c r="E27" s="12">
        <v>1109000</v>
      </c>
      <c r="F27" s="12"/>
      <c r="G27" s="14" t="s">
        <v>31</v>
      </c>
      <c r="H27" s="20" t="s">
        <v>33</v>
      </c>
      <c r="I27" s="21" t="s">
        <v>9</v>
      </c>
    </row>
    <row r="28" spans="1:9" ht="20.25" customHeight="1">
      <c r="A28" s="17">
        <v>20</v>
      </c>
      <c r="B28" s="18" t="s">
        <v>21</v>
      </c>
      <c r="C28" s="28">
        <v>266667</v>
      </c>
      <c r="D28" s="28">
        <v>800000</v>
      </c>
      <c r="E28" s="12">
        <f>2650+9000+5000+221800</f>
        <v>238450</v>
      </c>
      <c r="F28" s="12">
        <f>73267+11200+83800+17400+98000+3550+84000+94500+62000+3500+1380+384+4548+8400+16667+22400+740+27800+37460+209100</f>
        <v>860096</v>
      </c>
      <c r="G28" s="14" t="s">
        <v>31</v>
      </c>
      <c r="H28" s="15" t="s">
        <v>8</v>
      </c>
      <c r="I28" s="21" t="s">
        <v>9</v>
      </c>
    </row>
    <row r="29" spans="1:9" ht="20.25" customHeight="1" thickBot="1">
      <c r="A29" s="17">
        <v>21</v>
      </c>
      <c r="B29" s="29" t="s">
        <v>35</v>
      </c>
      <c r="C29" s="30"/>
      <c r="D29" s="30">
        <v>400000</v>
      </c>
      <c r="E29" s="13"/>
      <c r="F29" s="13">
        <v>178000</v>
      </c>
      <c r="G29" s="14" t="s">
        <v>31</v>
      </c>
      <c r="H29" s="39" t="s">
        <v>8</v>
      </c>
      <c r="I29" s="21" t="s">
        <v>9</v>
      </c>
    </row>
    <row r="30" spans="1:9" ht="16.5" thickBot="1">
      <c r="A30" s="31"/>
      <c r="B30" s="32"/>
      <c r="C30" s="33">
        <f>SUM(C9:C29)</f>
        <v>2000000</v>
      </c>
      <c r="D30" s="34">
        <f>SUM(D9:D29)</f>
        <v>9330000</v>
      </c>
      <c r="E30" s="35">
        <f>SUM(E9:E29)</f>
        <v>1660490</v>
      </c>
      <c r="F30" s="35">
        <f>SUM(F9:F29)</f>
        <v>6522965</v>
      </c>
      <c r="G30" s="36"/>
      <c r="H30" s="37"/>
      <c r="I30" s="38"/>
    </row>
  </sheetData>
  <sheetProtection/>
  <mergeCells count="6">
    <mergeCell ref="A4:G4"/>
    <mergeCell ref="A5:G5"/>
    <mergeCell ref="A7:A8"/>
    <mergeCell ref="B7:B8"/>
    <mergeCell ref="C7:D7"/>
    <mergeCell ref="E7:F7"/>
  </mergeCells>
  <printOptions/>
  <pageMargins left="0.17" right="0.19" top="0.26" bottom="0.36" header="0.18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Fujitsu</cp:lastModifiedBy>
  <cp:lastPrinted>2016-01-14T08:49:55Z</cp:lastPrinted>
  <dcterms:created xsi:type="dcterms:W3CDTF">2009-01-08T08:15:41Z</dcterms:created>
  <dcterms:modified xsi:type="dcterms:W3CDTF">2016-01-27T10:36:08Z</dcterms:modified>
  <cp:category/>
  <cp:version/>
  <cp:contentType/>
  <cp:contentStatus/>
</cp:coreProperties>
</file>