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5480" windowHeight="9660" tabRatio="680"/>
  </bookViews>
  <sheets>
    <sheet name="Shpenzimet sipas Artikujve" sheetId="1" r:id="rId1"/>
    <sheet name="Produktet sipas Programit" sheetId="2" r:id="rId2"/>
    <sheet name="Shpenzimet sipas Produkteve" sheetId="3" r:id="rId3"/>
    <sheet name="Realizimi i Investimeve" sheetId="4" r:id="rId4"/>
  </sheets>
  <calcPr calcId="124519"/>
</workbook>
</file>

<file path=xl/calcChain.xml><?xml version="1.0" encoding="utf-8"?>
<calcChain xmlns="http://schemas.openxmlformats.org/spreadsheetml/2006/main">
  <c r="G18" i="4"/>
  <c r="E19"/>
  <c r="C19"/>
  <c r="G17" l="1"/>
  <c r="I34" i="1"/>
  <c r="M21" i="2"/>
  <c r="I27" i="1"/>
  <c r="G27" i="3"/>
  <c r="H27"/>
  <c r="D14" i="2"/>
  <c r="D15"/>
  <c r="D16"/>
  <c r="D17"/>
  <c r="D18"/>
  <c r="D19"/>
  <c r="D20"/>
  <c r="D13"/>
  <c r="N23" i="1" l="1"/>
  <c r="N20"/>
  <c r="N24"/>
  <c r="N22"/>
  <c r="G15" i="4"/>
  <c r="G16"/>
  <c r="N25" i="1" l="1"/>
  <c r="G19" i="4"/>
  <c r="F27" i="3"/>
  <c r="E27"/>
  <c r="H30" i="1"/>
  <c r="G30"/>
  <c r="F30"/>
  <c r="E30"/>
  <c r="I29"/>
  <c r="I28"/>
  <c r="I26"/>
  <c r="H25"/>
  <c r="F25"/>
  <c r="E25"/>
  <c r="I24"/>
  <c r="I23"/>
  <c r="I22"/>
  <c r="I21"/>
  <c r="I19"/>
  <c r="I18"/>
  <c r="E32" l="1"/>
  <c r="E36" s="1"/>
  <c r="I30"/>
  <c r="F32"/>
  <c r="F36" s="1"/>
  <c r="H32"/>
  <c r="H36" s="1"/>
  <c r="G25" l="1"/>
  <c r="G32" s="1"/>
  <c r="G36" s="1"/>
  <c r="I20" l="1"/>
  <c r="I25" s="1"/>
  <c r="I32" s="1"/>
  <c r="I36" s="1"/>
</calcChain>
</file>

<file path=xl/sharedStrings.xml><?xml version="1.0" encoding="utf-8"?>
<sst xmlns="http://schemas.openxmlformats.org/spreadsheetml/2006/main" count="188" uniqueCount="125">
  <si>
    <t>Aneksi 9</t>
  </si>
  <si>
    <t>Raportet e Monitorimit</t>
  </si>
  <si>
    <t>Formati Nr. 6</t>
  </si>
  <si>
    <t>Raporti i Shpenzimeve Faktike të Programit sipas Artikujve</t>
  </si>
  <si>
    <t>9 Mujori</t>
  </si>
  <si>
    <t>000/Leke</t>
  </si>
  <si>
    <t>Grupi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</si>
  <si>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</si>
  <si>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</si>
  <si>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</si>
  <si>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</si>
  <si>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</si>
  <si>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</si>
  <si>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</si>
  <si>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</si>
  <si>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(5)=(3)-(4)</t>
  </si>
  <si>
    <t>Artikulli</t>
  </si>
  <si>
    <t>Buxheti</t>
  </si>
  <si>
    <t>Diferenca</t>
  </si>
  <si>
    <t>Emri</t>
  </si>
  <si>
    <t>Plan</t>
  </si>
  <si>
    <t>Fakt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</si>
  <si>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</si>
  <si>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</si>
  <si>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</si>
  <si>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</si>
  <si>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</si>
  <si>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</si>
  <si>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</si>
  <si>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</si>
  <si>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</si>
  <si>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</si>
  <si>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</si>
  <si>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</si>
  <si>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</si>
  <si>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</si>
  <si>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</si>
  <si>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</si>
  <si>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</si>
  <si>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</si>
  <si>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Formati Nr. 8</t>
  </si>
  <si>
    <t>Raporti i Realizimit të Produkteve të Institucionit</t>
  </si>
  <si>
    <t xml:space="preserve">Kodi i </t>
  </si>
  <si>
    <t>Sasia e Planifikuar</t>
  </si>
  <si>
    <t>Sasia e realizuar</t>
  </si>
  <si>
    <t>Realizimi</t>
  </si>
  <si>
    <t>Komente</t>
  </si>
  <si>
    <t>Produktit</t>
  </si>
  <si>
    <t>Emri Produktit</t>
  </si>
  <si>
    <t>Njësia Matëse</t>
  </si>
  <si>
    <t>Shpenzimet per njesi</t>
  </si>
  <si>
    <t>Vjetore</t>
  </si>
  <si>
    <t>Plotesisht</t>
  </si>
  <si>
    <t>Pjesërisht</t>
  </si>
  <si>
    <t>Aspak</t>
  </si>
  <si>
    <t>x</t>
  </si>
  <si>
    <t/>
  </si>
  <si>
    <t>Formati Nr. 9</t>
  </si>
  <si>
    <t>Raporti I Shpenzimeve Faktike të Programit sipas Produkteve</t>
  </si>
  <si>
    <t>ne mije leke</t>
  </si>
  <si>
    <t>Shpenzimet e Produktit</t>
  </si>
  <si>
    <t>Kodi i</t>
  </si>
  <si>
    <t>Emri i Produktit</t>
  </si>
  <si>
    <t>02. Informacion mbi Investimet ne Nivel Programi</t>
  </si>
  <si>
    <t>VITI  I  MONITORIMIT</t>
  </si>
  <si>
    <t>MUAJI</t>
  </si>
  <si>
    <t>DATA</t>
  </si>
  <si>
    <t>MONITORIMI  MUJOR</t>
  </si>
  <si>
    <t>NATYRA E MONITORIMIT</t>
  </si>
  <si>
    <t>MONITORIMI VJETOR</t>
  </si>
  <si>
    <t>MINISTRIA/GRUPI/SEKTORI</t>
  </si>
  <si>
    <t>KODI GRUPIT</t>
  </si>
  <si>
    <t>PROGRAMI</t>
  </si>
  <si>
    <t>KODI I PROGRAMIT</t>
  </si>
  <si>
    <t>PROJEKTI</t>
  </si>
  <si>
    <t>Plani</t>
  </si>
  <si>
    <t>Faktiku</t>
  </si>
  <si>
    <t>Realizimi ne %</t>
  </si>
  <si>
    <t>Akademia e Shkencave</t>
  </si>
  <si>
    <t>22</t>
  </si>
  <si>
    <t>01520</t>
  </si>
  <si>
    <t>ASH</t>
  </si>
  <si>
    <t>Akademia e Shkencave e R.Sh.</t>
  </si>
  <si>
    <t>F</t>
  </si>
  <si>
    <t>G</t>
  </si>
  <si>
    <t>H</t>
  </si>
  <si>
    <t>Konferenca Nderkombetare dhe pantnership ne organizma nderkombetare</t>
  </si>
  <si>
    <t>Botime (revista dhe libra )</t>
  </si>
  <si>
    <t>Jane veprimtari disa vjecare</t>
  </si>
  <si>
    <t>A.SH.</t>
  </si>
  <si>
    <t>konferenca + takime</t>
  </si>
  <si>
    <t>vleresime, perpunime e analiza</t>
  </si>
  <si>
    <t>ekspedita e analiza</t>
  </si>
  <si>
    <t>Pasurim fondi Bibliotekes (M 220070)</t>
  </si>
  <si>
    <t>Pajisje zyre  (M 220071)</t>
  </si>
  <si>
    <t>TOTALI</t>
  </si>
  <si>
    <t>Këshilli Ndërakademik për gjuhën shqipe</t>
  </si>
  <si>
    <t>Veprimtari akademike</t>
  </si>
  <si>
    <t>TVSH dhe Taksa Doganore</t>
  </si>
  <si>
    <t>KRYETAR</t>
  </si>
  <si>
    <t>Akademik Muzafer KORKUTI</t>
  </si>
  <si>
    <t>A</t>
  </si>
  <si>
    <t>B</t>
  </si>
  <si>
    <t>Projekte në kuadër të Protokollit AShSh – AShAShAK</t>
  </si>
  <si>
    <t>C</t>
  </si>
  <si>
    <t>Konferenca Shkencore Kombëtare dhe Ndërkombëtare për problemet e mjedisit, hidrologjisë, biodiversitetit etj.</t>
  </si>
  <si>
    <t>D</t>
  </si>
  <si>
    <t>Programi Edukimi ne shkence</t>
  </si>
  <si>
    <t>E</t>
  </si>
  <si>
    <t>Projekte në kuadër të marreveshjeve te bashkepunimit me Akademite e Shkencave dhe Arteve ne Kroaci, Mal te Zi dhe Maqedoni</t>
  </si>
  <si>
    <t>Tryeza të rrumbullakëta me grup ekspertësh për probleme te ndryshme shkencore Takime perkujtimore per figura te shquara dhe Promovime botimesh</t>
  </si>
  <si>
    <t>monografi + revista shkencore</t>
  </si>
  <si>
    <t>Qershor</t>
  </si>
  <si>
    <t>12-mujore</t>
  </si>
  <si>
    <t>Plan 2016</t>
  </si>
  <si>
    <t>Viti 2016</t>
  </si>
  <si>
    <t xml:space="preserve"> </t>
  </si>
  <si>
    <t>Rikonstruksion  dhe Lyerje Godine (M 22076)</t>
  </si>
  <si>
    <t xml:space="preserve"> Viti 2016</t>
  </si>
  <si>
    <t>Blerje pajisje elektronike (M22078)</t>
  </si>
  <si>
    <t xml:space="preserve">Buxheti 9 -Mujor </t>
  </si>
  <si>
    <t xml:space="preserve">Buxheti 9 - Mujor </t>
  </si>
  <si>
    <t>9-mujore</t>
  </si>
  <si>
    <t>Buxheti              9-mujor</t>
  </si>
  <si>
    <t>MONITORIMI 9 MUJOR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</si>
</sst>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_-;\-* #,##0_-;_-* &quot;-&quot;??_-;_-@_-"/>
    <numFmt numFmtId="167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8"/>
      <color rgb="FF0000FF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9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6" fillId="0" borderId="0" xfId="2" applyFont="1" applyFill="1" applyBorder="1" applyAlignment="1"/>
    <xf numFmtId="0" fontId="7" fillId="0" borderId="0" xfId="2" applyFont="1" applyBorder="1"/>
    <xf numFmtId="0" fontId="7" fillId="0" borderId="0" xfId="2" applyFont="1"/>
    <xf numFmtId="0" fontId="6" fillId="2" borderId="1" xfId="2" applyFont="1" applyFill="1" applyBorder="1" applyAlignment="1">
      <alignment horizontal="left"/>
    </xf>
    <xf numFmtId="0" fontId="7" fillId="2" borderId="2" xfId="2" applyFont="1" applyFill="1" applyBorder="1" applyAlignment="1"/>
    <xf numFmtId="0" fontId="6" fillId="2" borderId="2" xfId="2" applyFont="1" applyFill="1" applyBorder="1" applyAlignment="1"/>
    <xf numFmtId="0" fontId="7" fillId="2" borderId="3" xfId="2" applyFont="1" applyFill="1" applyBorder="1"/>
    <xf numFmtId="0" fontId="7" fillId="2" borderId="4" xfId="2" applyFont="1" applyFill="1" applyBorder="1"/>
    <xf numFmtId="0" fontId="6" fillId="0" borderId="5" xfId="2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10" fillId="2" borderId="1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/>
    <xf numFmtId="0" fontId="10" fillId="2" borderId="0" xfId="2" applyFont="1" applyFill="1" applyBorder="1" applyAlignment="1"/>
    <xf numFmtId="0" fontId="11" fillId="2" borderId="11" xfId="2" applyFont="1" applyFill="1" applyBorder="1"/>
    <xf numFmtId="49" fontId="8" fillId="2" borderId="14" xfId="2" applyNumberFormat="1" applyFont="1" applyFill="1" applyBorder="1" applyAlignment="1">
      <alignment horizontal="center"/>
    </xf>
    <xf numFmtId="49" fontId="8" fillId="2" borderId="15" xfId="2" applyNumberFormat="1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left"/>
    </xf>
    <xf numFmtId="0" fontId="8" fillId="2" borderId="1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wrapText="1"/>
    </xf>
    <xf numFmtId="0" fontId="8" fillId="2" borderId="18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7" fillId="0" borderId="24" xfId="2" applyFont="1" applyBorder="1" applyAlignment="1"/>
    <xf numFmtId="3" fontId="7" fillId="0" borderId="27" xfId="2" applyNumberFormat="1" applyFont="1" applyBorder="1" applyAlignment="1"/>
    <xf numFmtId="164" fontId="7" fillId="0" borderId="28" xfId="1" applyNumberFormat="1" applyFont="1" applyBorder="1" applyAlignment="1"/>
    <xf numFmtId="0" fontId="7" fillId="0" borderId="5" xfId="2" applyFont="1" applyBorder="1" applyAlignment="1"/>
    <xf numFmtId="3" fontId="7" fillId="0" borderId="12" xfId="2" applyNumberFormat="1" applyFont="1" applyBorder="1" applyAlignment="1"/>
    <xf numFmtId="164" fontId="7" fillId="0" borderId="12" xfId="1" applyNumberFormat="1" applyFont="1" applyBorder="1" applyAlignment="1"/>
    <xf numFmtId="164" fontId="7" fillId="0" borderId="29" xfId="1" applyNumberFormat="1" applyFont="1" applyBorder="1" applyAlignment="1"/>
    <xf numFmtId="0" fontId="7" fillId="0" borderId="16" xfId="2" applyFont="1" applyBorder="1" applyAlignment="1"/>
    <xf numFmtId="3" fontId="7" fillId="0" borderId="14" xfId="2" applyNumberFormat="1" applyFont="1" applyBorder="1" applyAlignment="1"/>
    <xf numFmtId="164" fontId="7" fillId="0" borderId="18" xfId="1" applyNumberFormat="1" applyFont="1" applyBorder="1" applyAlignment="1"/>
    <xf numFmtId="0" fontId="13" fillId="0" borderId="30" xfId="2" applyFont="1" applyBorder="1" applyAlignment="1"/>
    <xf numFmtId="3" fontId="13" fillId="0" borderId="34" xfId="2" applyNumberFormat="1" applyFont="1" applyBorder="1" applyAlignment="1"/>
    <xf numFmtId="3" fontId="13" fillId="0" borderId="35" xfId="2" applyNumberFormat="1" applyFont="1" applyBorder="1" applyAlignment="1"/>
    <xf numFmtId="0" fontId="7" fillId="0" borderId="36" xfId="2" applyFont="1" applyBorder="1" applyAlignment="1"/>
    <xf numFmtId="3" fontId="7" fillId="0" borderId="40" xfId="2" applyNumberFormat="1" applyFont="1" applyBorder="1" applyAlignment="1"/>
    <xf numFmtId="164" fontId="7" fillId="0" borderId="40" xfId="1" applyNumberFormat="1" applyFont="1" applyBorder="1" applyAlignment="1"/>
    <xf numFmtId="164" fontId="7" fillId="0" borderId="14" xfId="1" applyNumberFormat="1" applyFont="1" applyBorder="1" applyAlignment="1"/>
    <xf numFmtId="3" fontId="8" fillId="0" borderId="34" xfId="2" applyNumberFormat="1" applyFont="1" applyBorder="1" applyAlignment="1"/>
    <xf numFmtId="3" fontId="8" fillId="0" borderId="35" xfId="2" applyNumberFormat="1" applyFont="1" applyBorder="1" applyAlignment="1"/>
    <xf numFmtId="0" fontId="7" fillId="0" borderId="40" xfId="2" applyFont="1" applyBorder="1" applyAlignment="1"/>
    <xf numFmtId="0" fontId="8" fillId="0" borderId="41" xfId="2" applyFont="1" applyBorder="1" applyAlignment="1"/>
    <xf numFmtId="3" fontId="8" fillId="0" borderId="45" xfId="2" applyNumberFormat="1" applyFont="1" applyBorder="1" applyAlignment="1"/>
    <xf numFmtId="3" fontId="8" fillId="0" borderId="46" xfId="2" applyNumberFormat="1" applyFont="1" applyBorder="1" applyAlignment="1"/>
    <xf numFmtId="0" fontId="7" fillId="0" borderId="10" xfId="2" applyFont="1" applyBorder="1" applyAlignment="1"/>
    <xf numFmtId="0" fontId="7" fillId="0" borderId="0" xfId="2" applyFont="1" applyBorder="1" applyAlignment="1"/>
    <xf numFmtId="164" fontId="7" fillId="0" borderId="0" xfId="1" applyNumberFormat="1" applyFont="1" applyBorder="1" applyAlignment="1"/>
    <xf numFmtId="164" fontId="7" fillId="0" borderId="11" xfId="1" applyNumberFormat="1" applyFont="1" applyBorder="1" applyAlignment="1"/>
    <xf numFmtId="165" fontId="8" fillId="0" borderId="34" xfId="2" applyNumberFormat="1" applyFont="1" applyBorder="1"/>
    <xf numFmtId="164" fontId="8" fillId="0" borderId="34" xfId="1" applyNumberFormat="1" applyFont="1" applyBorder="1"/>
    <xf numFmtId="164" fontId="8" fillId="0" borderId="35" xfId="1" applyNumberFormat="1" applyFont="1" applyBorder="1"/>
    <xf numFmtId="0" fontId="2" fillId="0" borderId="47" xfId="2" applyBorder="1"/>
    <xf numFmtId="0" fontId="2" fillId="0" borderId="48" xfId="2" applyBorder="1"/>
    <xf numFmtId="0" fontId="14" fillId="0" borderId="48" xfId="2" applyFont="1" applyBorder="1"/>
    <xf numFmtId="164" fontId="7" fillId="0" borderId="48" xfId="1" applyNumberFormat="1" applyFont="1" applyBorder="1"/>
    <xf numFmtId="164" fontId="7" fillId="0" borderId="49" xfId="1" applyNumberFormat="1" applyFont="1" applyBorder="1"/>
    <xf numFmtId="0" fontId="8" fillId="0" borderId="50" xfId="2" applyFont="1" applyBorder="1" applyAlignment="1"/>
    <xf numFmtId="165" fontId="8" fillId="0" borderId="23" xfId="2" applyNumberFormat="1" applyFont="1" applyBorder="1"/>
    <xf numFmtId="165" fontId="8" fillId="0" borderId="23" xfId="2" applyNumberFormat="1" applyFont="1" applyBorder="1" applyAlignment="1"/>
    <xf numFmtId="0" fontId="8" fillId="0" borderId="0" xfId="2" applyFont="1" applyBorder="1" applyAlignment="1"/>
    <xf numFmtId="165" fontId="8" fillId="0" borderId="0" xfId="2" applyNumberFormat="1" applyFont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7" fillId="2" borderId="2" xfId="0" applyFont="1" applyFill="1" applyBorder="1"/>
    <xf numFmtId="0" fontId="7" fillId="2" borderId="51" xfId="0" applyFont="1" applyFill="1" applyBorder="1"/>
    <xf numFmtId="0" fontId="10" fillId="2" borderId="1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52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15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horizontal="center"/>
    </xf>
    <xf numFmtId="3" fontId="17" fillId="0" borderId="12" xfId="0" applyNumberFormat="1" applyFont="1" applyFill="1" applyBorder="1" applyAlignment="1"/>
    <xf numFmtId="165" fontId="7" fillId="0" borderId="12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wrapText="1"/>
    </xf>
    <xf numFmtId="165" fontId="17" fillId="0" borderId="12" xfId="0" applyNumberFormat="1" applyFont="1" applyFill="1" applyBorder="1" applyAlignment="1"/>
    <xf numFmtId="49" fontId="7" fillId="0" borderId="41" xfId="0" applyNumberFormat="1" applyFont="1" applyBorder="1" applyAlignment="1">
      <alignment horizontal="center"/>
    </xf>
    <xf numFmtId="0" fontId="7" fillId="0" borderId="45" xfId="0" applyFont="1" applyBorder="1" applyAlignment="1"/>
    <xf numFmtId="0" fontId="17" fillId="0" borderId="45" xfId="0" applyFont="1" applyBorder="1" applyAlignment="1"/>
    <xf numFmtId="165" fontId="7" fillId="0" borderId="45" xfId="0" applyNumberFormat="1" applyFont="1" applyFill="1" applyBorder="1" applyAlignment="1"/>
    <xf numFmtId="165" fontId="7" fillId="0" borderId="46" xfId="0" applyNumberFormat="1" applyFont="1" applyFill="1" applyBorder="1" applyAlignment="1"/>
    <xf numFmtId="0" fontId="7" fillId="2" borderId="4" xfId="0" applyFont="1" applyFill="1" applyBorder="1"/>
    <xf numFmtId="0" fontId="6" fillId="0" borderId="12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5" fontId="17" fillId="0" borderId="14" xfId="0" applyNumberFormat="1" applyFont="1" applyFill="1" applyBorder="1" applyAlignment="1"/>
    <xf numFmtId="165" fontId="7" fillId="0" borderId="20" xfId="0" applyNumberFormat="1" applyFont="1" applyFill="1" applyBorder="1" applyAlignment="1"/>
    <xf numFmtId="165" fontId="7" fillId="0" borderId="15" xfId="0" applyNumberFormat="1" applyFont="1" applyFill="1" applyBorder="1" applyAlignment="1"/>
    <xf numFmtId="49" fontId="7" fillId="0" borderId="30" xfId="0" applyNumberFormat="1" applyFont="1" applyBorder="1" applyAlignment="1">
      <alignment horizontal="right"/>
    </xf>
    <xf numFmtId="165" fontId="17" fillId="0" borderId="34" xfId="0" applyNumberFormat="1" applyFont="1" applyFill="1" applyBorder="1" applyAlignment="1"/>
    <xf numFmtId="165" fontId="7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6" xfId="0" applyFont="1" applyFill="1" applyBorder="1" applyAlignment="1"/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18" fillId="0" borderId="21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166" fontId="18" fillId="0" borderId="39" xfId="1" applyNumberFormat="1" applyFont="1" applyFill="1" applyBorder="1"/>
    <xf numFmtId="0" fontId="18" fillId="0" borderId="6" xfId="0" applyFont="1" applyFill="1" applyBorder="1" applyAlignment="1">
      <alignment horizontal="center"/>
    </xf>
    <xf numFmtId="0" fontId="18" fillId="3" borderId="12" xfId="0" applyFont="1" applyFill="1" applyBorder="1"/>
    <xf numFmtId="166" fontId="18" fillId="0" borderId="8" xfId="0" applyNumberFormat="1" applyFont="1" applyFill="1" applyBorder="1" applyAlignment="1"/>
    <xf numFmtId="0" fontId="18" fillId="0" borderId="0" xfId="0" quotePrefix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0" xfId="2" applyNumberFormat="1" applyFont="1" applyBorder="1"/>
    <xf numFmtId="165" fontId="5" fillId="0" borderId="0" xfId="2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165" fontId="0" fillId="0" borderId="0" xfId="0" applyNumberFormat="1"/>
    <xf numFmtId="165" fontId="7" fillId="0" borderId="9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wrapText="1"/>
    </xf>
    <xf numFmtId="0" fontId="15" fillId="2" borderId="20" xfId="0" applyFont="1" applyFill="1" applyBorder="1" applyAlignment="1"/>
    <xf numFmtId="0" fontId="7" fillId="0" borderId="27" xfId="0" applyFont="1" applyBorder="1" applyAlignment="1">
      <alignment horizontal="left" vertical="center" wrapText="1"/>
    </xf>
    <xf numFmtId="3" fontId="17" fillId="0" borderId="27" xfId="0" applyNumberFormat="1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" fontId="17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166" fontId="18" fillId="0" borderId="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1" fontId="17" fillId="0" borderId="53" xfId="0" applyNumberFormat="1" applyFont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2" fontId="0" fillId="0" borderId="0" xfId="0" applyNumberFormat="1"/>
    <xf numFmtId="167" fontId="0" fillId="0" borderId="0" xfId="0" applyNumberFormat="1"/>
    <xf numFmtId="1" fontId="0" fillId="0" borderId="0" xfId="0" applyNumberFormat="1"/>
    <xf numFmtId="3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0" fontId="7" fillId="0" borderId="6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7" fillId="0" borderId="25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7" fillId="0" borderId="26" xfId="2" applyFont="1" applyBorder="1" applyAlignment="1">
      <alignment horizontal="left"/>
    </xf>
    <xf numFmtId="0" fontId="8" fillId="0" borderId="42" xfId="2" applyFont="1" applyBorder="1" applyAlignment="1">
      <alignment horizontal="left"/>
    </xf>
    <xf numFmtId="0" fontId="8" fillId="0" borderId="43" xfId="2" applyFont="1" applyBorder="1" applyAlignment="1">
      <alignment horizontal="left"/>
    </xf>
    <xf numFmtId="0" fontId="8" fillId="0" borderId="44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7" fillId="0" borderId="22" xfId="2" applyFont="1" applyBorder="1" applyAlignment="1">
      <alignment horizontal="left"/>
    </xf>
    <xf numFmtId="0" fontId="13" fillId="0" borderId="31" xfId="2" applyFont="1" applyBorder="1" applyAlignment="1">
      <alignment horizontal="left"/>
    </xf>
    <xf numFmtId="0" fontId="13" fillId="0" borderId="32" xfId="2" applyFont="1" applyBorder="1" applyAlignment="1">
      <alignment horizontal="left"/>
    </xf>
    <xf numFmtId="0" fontId="13" fillId="0" borderId="33" xfId="2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15" fillId="2" borderId="2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49" fontId="7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8" xfId="0" quotePrefix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="130" zoomScaleNormal="130" workbookViewId="0">
      <selection activeCell="B17" sqref="B17:D17"/>
    </sheetView>
  </sheetViews>
  <sheetFormatPr defaultRowHeight="15"/>
  <cols>
    <col min="1" max="1" width="9" customWidth="1"/>
    <col min="2" max="2" width="10.75" customWidth="1"/>
    <col min="3" max="3" width="26" customWidth="1"/>
    <col min="4" max="4" width="0" hidden="1" customWidth="1"/>
    <col min="5" max="5" width="14.625" customWidth="1"/>
    <col min="6" max="6" width="13.625" customWidth="1"/>
    <col min="7" max="7" width="14.375" customWidth="1"/>
    <col min="8" max="8" width="14.125" customWidth="1"/>
    <col min="9" max="9" width="12.87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0</v>
      </c>
      <c r="B4" s="2"/>
      <c r="C4" s="2" t="s">
        <v>1</v>
      </c>
      <c r="D4" s="2"/>
      <c r="E4" s="2"/>
      <c r="F4" s="2"/>
      <c r="G4" s="2"/>
      <c r="H4" s="3"/>
      <c r="I4" s="4" t="s">
        <v>115</v>
      </c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" t="s">
        <v>2</v>
      </c>
      <c r="B6" s="4"/>
      <c r="C6" s="4" t="s">
        <v>3</v>
      </c>
      <c r="D6" s="1"/>
      <c r="E6" s="1"/>
      <c r="F6" s="1"/>
      <c r="G6" s="1"/>
      <c r="H6" s="1"/>
      <c r="I6" s="4"/>
    </row>
    <row r="7" spans="1:9">
      <c r="A7" s="4"/>
      <c r="B7" s="1"/>
      <c r="C7" s="1"/>
      <c r="D7" s="4" t="s">
        <v>4</v>
      </c>
      <c r="E7" s="1"/>
      <c r="F7" s="1"/>
      <c r="G7" s="1"/>
      <c r="H7" s="1"/>
      <c r="I7" s="1"/>
    </row>
    <row r="8" spans="1:9" ht="15.75" thickBot="1">
      <c r="A8" s="5"/>
      <c r="B8" s="6"/>
      <c r="C8" s="6"/>
      <c r="D8" s="6"/>
      <c r="E8" s="7"/>
      <c r="F8" s="6"/>
      <c r="G8" s="6"/>
      <c r="H8" s="8"/>
      <c r="I8" s="9" t="s">
        <v>5</v>
      </c>
    </row>
    <row r="9" spans="1:9">
      <c r="A9" s="10"/>
      <c r="B9" s="11"/>
      <c r="C9" s="11"/>
      <c r="D9" s="11"/>
      <c r="E9" s="12"/>
      <c r="F9" s="11"/>
      <c r="G9" s="11"/>
      <c r="H9" s="13"/>
      <c r="I9" s="14"/>
    </row>
    <row r="10" spans="1:9">
      <c r="A10" s="15" t="s">
        <v>6</v>
      </c>
      <c r="B10" s="189" t="s">
        <v>78</v>
      </c>
      <c r="C10" s="190"/>
      <c r="D10" s="190"/>
      <c r="E10" s="190"/>
      <c r="F10" s="190"/>
      <c r="G10" s="191"/>
      <c r="H10" s="16" t="s">
        <v>7</v>
      </c>
      <c r="I10" s="17" t="s">
        <v>79</v>
      </c>
    </row>
    <row r="11" spans="1:9">
      <c r="A11" s="18"/>
      <c r="B11" s="19"/>
      <c r="C11" s="19"/>
      <c r="D11" s="19"/>
      <c r="E11" s="19"/>
      <c r="F11" s="19"/>
      <c r="G11" s="19"/>
      <c r="H11" s="20"/>
      <c r="I11" s="21"/>
    </row>
    <row r="12" spans="1:9">
      <c r="A12" s="15" t="s">
        <v>8</v>
      </c>
      <c r="B12" s="192" t="s">
        <v>97</v>
      </c>
      <c r="C12" s="193"/>
      <c r="D12" s="193"/>
      <c r="E12" s="193"/>
      <c r="F12" s="193"/>
      <c r="G12" s="194"/>
      <c r="H12" s="22" t="s">
        <v>9</v>
      </c>
      <c r="I12" s="17" t="s">
        <v>80</v>
      </c>
    </row>
    <row r="13" spans="1:9">
      <c r="A13" s="23"/>
      <c r="B13" s="24"/>
      <c r="C13" s="24"/>
      <c r="D13" s="24"/>
      <c r="E13" s="25"/>
      <c r="F13" s="25"/>
      <c r="G13" s="25"/>
      <c r="H13" s="26"/>
      <c r="I13" s="27"/>
    </row>
    <row r="14" spans="1:9">
      <c r="A14" s="23"/>
      <c r="B14" s="24"/>
      <c r="C14" s="24"/>
      <c r="D14" s="24"/>
      <c r="E14" s="195" t="s">
        <v>10</v>
      </c>
      <c r="F14" s="196"/>
      <c r="G14" s="196"/>
      <c r="H14" s="196"/>
      <c r="I14" s="197"/>
    </row>
    <row r="15" spans="1:9">
      <c r="A15" s="23"/>
      <c r="B15" s="24"/>
      <c r="C15" s="24"/>
      <c r="D15" s="24"/>
      <c r="E15" s="28" t="s">
        <v>11</v>
      </c>
      <c r="F15" s="28" t="s">
        <v>12</v>
      </c>
      <c r="G15" s="28" t="s">
        <v>13</v>
      </c>
      <c r="H15" s="28" t="s">
        <v>14</v>
      </c>
      <c r="I15" s="29" t="s">
        <v>15</v>
      </c>
    </row>
    <row r="16" spans="1:9" ht="19.5" customHeight="1">
      <c r="A16" s="30" t="s">
        <v>16</v>
      </c>
      <c r="B16" s="31"/>
      <c r="C16" s="31"/>
      <c r="D16" s="31"/>
      <c r="E16" s="32" t="s">
        <v>81</v>
      </c>
      <c r="F16" s="32" t="s">
        <v>17</v>
      </c>
      <c r="G16" s="33" t="s">
        <v>120</v>
      </c>
      <c r="H16" s="33" t="s">
        <v>121</v>
      </c>
      <c r="I16" s="34" t="s">
        <v>18</v>
      </c>
    </row>
    <row r="17" spans="1:14" ht="15.75" thickBot="1">
      <c r="A17" s="35" t="s">
        <v>7</v>
      </c>
      <c r="B17" s="198" t="s">
        <v>19</v>
      </c>
      <c r="C17" s="199"/>
      <c r="D17" s="200"/>
      <c r="E17" s="32" t="s">
        <v>114</v>
      </c>
      <c r="F17" s="32">
        <v>2016</v>
      </c>
      <c r="G17" s="33" t="s">
        <v>20</v>
      </c>
      <c r="H17" s="36" t="s">
        <v>21</v>
      </c>
      <c r="I17" s="34">
        <v>2016</v>
      </c>
    </row>
    <row r="18" spans="1:14">
      <c r="A18" s="37">
        <v>600</v>
      </c>
      <c r="B18" s="201" t="s">
        <v>22</v>
      </c>
      <c r="C18" s="202"/>
      <c r="D18" s="203"/>
      <c r="E18" s="38">
        <v>28000</v>
      </c>
      <c r="F18" s="38">
        <v>28000</v>
      </c>
      <c r="G18" s="38">
        <v>21438</v>
      </c>
      <c r="H18" s="38">
        <v>18582</v>
      </c>
      <c r="I18" s="39">
        <f>G18-H18</f>
        <v>2856</v>
      </c>
    </row>
    <row r="19" spans="1:14">
      <c r="A19" s="40">
        <v>601</v>
      </c>
      <c r="B19" s="186" t="s">
        <v>23</v>
      </c>
      <c r="C19" s="187"/>
      <c r="D19" s="188"/>
      <c r="E19" s="41">
        <v>4000</v>
      </c>
      <c r="F19" s="41">
        <v>4000</v>
      </c>
      <c r="G19" s="41">
        <v>3062</v>
      </c>
      <c r="H19" s="41">
        <v>2714</v>
      </c>
      <c r="I19" s="43">
        <f>G19-H19</f>
        <v>348</v>
      </c>
      <c r="J19" s="173"/>
      <c r="K19" s="174"/>
    </row>
    <row r="20" spans="1:14">
      <c r="A20" s="40">
        <v>602</v>
      </c>
      <c r="B20" s="186" t="s">
        <v>24</v>
      </c>
      <c r="C20" s="187"/>
      <c r="D20" s="188"/>
      <c r="E20" s="41">
        <v>35700</v>
      </c>
      <c r="F20" s="41">
        <v>35700</v>
      </c>
      <c r="G20" s="41">
        <v>23440</v>
      </c>
      <c r="H20" s="41">
        <v>15098</v>
      </c>
      <c r="I20" s="43">
        <f t="shared" ref="I20:I29" si="0">G20-H20</f>
        <v>8342</v>
      </c>
      <c r="K20" s="184"/>
      <c r="N20" s="182" t="e">
        <f>SUM(F20*100/L24)</f>
        <v>#DIV/0!</v>
      </c>
    </row>
    <row r="21" spans="1:14">
      <c r="A21" s="40">
        <v>603</v>
      </c>
      <c r="B21" s="186" t="s">
        <v>25</v>
      </c>
      <c r="C21" s="187"/>
      <c r="D21" s="188"/>
      <c r="E21" s="41">
        <v>0</v>
      </c>
      <c r="F21" s="41">
        <v>0</v>
      </c>
      <c r="G21" s="41">
        <v>0</v>
      </c>
      <c r="H21" s="41">
        <v>0</v>
      </c>
      <c r="I21" s="43">
        <f t="shared" si="0"/>
        <v>0</v>
      </c>
      <c r="K21" s="184"/>
      <c r="N21" s="183"/>
    </row>
    <row r="22" spans="1:14">
      <c r="A22" s="40">
        <v>604</v>
      </c>
      <c r="B22" s="186" t="s">
        <v>26</v>
      </c>
      <c r="C22" s="187"/>
      <c r="D22" s="188"/>
      <c r="E22" s="41">
        <v>1500</v>
      </c>
      <c r="F22" s="41">
        <v>1500</v>
      </c>
      <c r="G22" s="41">
        <v>922</v>
      </c>
      <c r="H22" s="41">
        <v>323</v>
      </c>
      <c r="I22" s="43">
        <f t="shared" si="0"/>
        <v>599</v>
      </c>
      <c r="K22" s="184"/>
      <c r="N22" s="181" t="e">
        <f>SUM(F22*100/L24)</f>
        <v>#DIV/0!</v>
      </c>
    </row>
    <row r="23" spans="1:14">
      <c r="A23" s="40">
        <v>605</v>
      </c>
      <c r="B23" s="186" t="s">
        <v>27</v>
      </c>
      <c r="C23" s="187"/>
      <c r="D23" s="188"/>
      <c r="E23" s="41">
        <v>400</v>
      </c>
      <c r="F23" s="41">
        <v>400</v>
      </c>
      <c r="G23" s="41">
        <v>277</v>
      </c>
      <c r="H23" s="41">
        <v>202</v>
      </c>
      <c r="I23" s="43">
        <f t="shared" si="0"/>
        <v>75</v>
      </c>
      <c r="K23" s="185"/>
      <c r="N23" s="182" t="e">
        <f>SUM(F23*100/L24)</f>
        <v>#DIV/0!</v>
      </c>
    </row>
    <row r="24" spans="1:14" ht="15.75" thickBot="1">
      <c r="A24" s="44">
        <v>606</v>
      </c>
      <c r="B24" s="207" t="s">
        <v>28</v>
      </c>
      <c r="C24" s="208"/>
      <c r="D24" s="209"/>
      <c r="E24" s="45">
        <v>29574</v>
      </c>
      <c r="F24" s="45">
        <v>29574</v>
      </c>
      <c r="G24" s="45">
        <v>21475</v>
      </c>
      <c r="H24" s="45">
        <v>21206</v>
      </c>
      <c r="I24" s="46">
        <f t="shared" si="0"/>
        <v>269</v>
      </c>
      <c r="J24" s="173"/>
      <c r="K24" s="174"/>
      <c r="L24" s="174"/>
      <c r="N24" s="183" t="e">
        <f>SUM(F24*100/L24)</f>
        <v>#DIV/0!</v>
      </c>
    </row>
    <row r="25" spans="1:14" ht="15.75" thickBot="1">
      <c r="A25" s="47" t="s">
        <v>29</v>
      </c>
      <c r="B25" s="210" t="s">
        <v>30</v>
      </c>
      <c r="C25" s="211"/>
      <c r="D25" s="212"/>
      <c r="E25" s="48">
        <f t="shared" ref="E25:I25" si="1">SUM(E18:E24)</f>
        <v>99174</v>
      </c>
      <c r="F25" s="48">
        <f t="shared" si="1"/>
        <v>99174</v>
      </c>
      <c r="G25" s="48">
        <f t="shared" si="1"/>
        <v>70614</v>
      </c>
      <c r="H25" s="48">
        <f t="shared" si="1"/>
        <v>58125</v>
      </c>
      <c r="I25" s="49">
        <f t="shared" si="1"/>
        <v>12489</v>
      </c>
      <c r="N25" s="183" t="e">
        <f>SUM(N20:N24)</f>
        <v>#DIV/0!</v>
      </c>
    </row>
    <row r="26" spans="1:14">
      <c r="A26" s="50">
        <v>230</v>
      </c>
      <c r="B26" s="213" t="s">
        <v>31</v>
      </c>
      <c r="C26" s="214"/>
      <c r="D26" s="215"/>
      <c r="E26" s="51">
        <v>0</v>
      </c>
      <c r="F26" s="51">
        <v>0</v>
      </c>
      <c r="G26" s="52">
        <v>0</v>
      </c>
      <c r="H26" s="52">
        <v>0</v>
      </c>
      <c r="I26" s="43">
        <f t="shared" si="0"/>
        <v>0</v>
      </c>
    </row>
    <row r="27" spans="1:14">
      <c r="A27" s="40">
        <v>231</v>
      </c>
      <c r="B27" s="186" t="s">
        <v>32</v>
      </c>
      <c r="C27" s="187"/>
      <c r="D27" s="188"/>
      <c r="E27" s="41">
        <v>2000</v>
      </c>
      <c r="F27" s="41">
        <v>2000</v>
      </c>
      <c r="G27" s="42">
        <v>2000</v>
      </c>
      <c r="H27" s="42">
        <v>1310</v>
      </c>
      <c r="I27" s="43">
        <f t="shared" ref="I27" si="2">G27-H27</f>
        <v>690</v>
      </c>
    </row>
    <row r="28" spans="1:14">
      <c r="A28" s="40">
        <v>231</v>
      </c>
      <c r="B28" s="186" t="s">
        <v>98</v>
      </c>
      <c r="C28" s="187"/>
      <c r="D28" s="188"/>
      <c r="E28" s="41">
        <v>0</v>
      </c>
      <c r="F28" s="41">
        <v>0</v>
      </c>
      <c r="G28" s="42">
        <v>0</v>
      </c>
      <c r="H28" s="42">
        <v>0</v>
      </c>
      <c r="I28" s="43">
        <f t="shared" si="0"/>
        <v>0</v>
      </c>
    </row>
    <row r="29" spans="1:14" ht="15.75" thickBot="1">
      <c r="A29" s="44">
        <v>232</v>
      </c>
      <c r="B29" s="207" t="s">
        <v>33</v>
      </c>
      <c r="C29" s="208"/>
      <c r="D29" s="209"/>
      <c r="E29" s="45">
        <v>0</v>
      </c>
      <c r="F29" s="45">
        <v>0</v>
      </c>
      <c r="G29" s="53">
        <v>0</v>
      </c>
      <c r="H29" s="53">
        <v>0</v>
      </c>
      <c r="I29" s="46">
        <f t="shared" si="0"/>
        <v>0</v>
      </c>
    </row>
    <row r="30" spans="1:14" ht="15.75" thickBot="1">
      <c r="A30" s="47" t="s">
        <v>34</v>
      </c>
      <c r="B30" s="210" t="s">
        <v>35</v>
      </c>
      <c r="C30" s="211"/>
      <c r="D30" s="212"/>
      <c r="E30" s="54">
        <f>SUM(E26:E29)</f>
        <v>2000</v>
      </c>
      <c r="F30" s="54">
        <f>SUM(F26:F29)</f>
        <v>2000</v>
      </c>
      <c r="G30" s="54">
        <f>SUM(G26:G29)</f>
        <v>2000</v>
      </c>
      <c r="H30" s="54">
        <f>SUM(H26:H29)</f>
        <v>1310</v>
      </c>
      <c r="I30" s="55">
        <f>SUM(I26:I29)</f>
        <v>690</v>
      </c>
    </row>
    <row r="31" spans="1:14">
      <c r="A31" s="50"/>
      <c r="B31" s="213"/>
      <c r="C31" s="214"/>
      <c r="D31" s="215"/>
      <c r="E31" s="56"/>
      <c r="F31" s="51"/>
      <c r="G31" s="52"/>
      <c r="H31" s="52"/>
      <c r="I31" s="43"/>
    </row>
    <row r="32" spans="1:14" ht="15.75" thickBot="1">
      <c r="A32" s="57" t="s">
        <v>36</v>
      </c>
      <c r="B32" s="204" t="s">
        <v>37</v>
      </c>
      <c r="C32" s="205"/>
      <c r="D32" s="206"/>
      <c r="E32" s="58">
        <f>E30+E25</f>
        <v>101174</v>
      </c>
      <c r="F32" s="58">
        <f>F30+F25</f>
        <v>101174</v>
      </c>
      <c r="G32" s="58">
        <f>G30+G25</f>
        <v>72614</v>
      </c>
      <c r="H32" s="58">
        <f>H30+H25</f>
        <v>59435</v>
      </c>
      <c r="I32" s="59">
        <f>I30+I25</f>
        <v>13179</v>
      </c>
    </row>
    <row r="33" spans="1:9" ht="15.75" thickBot="1">
      <c r="A33" s="60"/>
      <c r="B33" s="61"/>
      <c r="C33" s="61"/>
      <c r="D33" s="61"/>
      <c r="E33" s="61"/>
      <c r="F33" s="61"/>
      <c r="G33" s="62"/>
      <c r="H33" s="62"/>
      <c r="I33" s="63"/>
    </row>
    <row r="34" spans="1:9" ht="15.75" thickBot="1">
      <c r="A34" s="47" t="s">
        <v>38</v>
      </c>
      <c r="B34" s="64"/>
      <c r="C34" s="64"/>
      <c r="D34" s="64"/>
      <c r="E34" s="64">
        <v>1938</v>
      </c>
      <c r="F34" s="64">
        <v>1938</v>
      </c>
      <c r="G34" s="65">
        <v>1056</v>
      </c>
      <c r="H34" s="65">
        <v>802</v>
      </c>
      <c r="I34" s="66">
        <f>SUM(G34-H34)</f>
        <v>254</v>
      </c>
    </row>
    <row r="35" spans="1:9" ht="15.75" thickBot="1">
      <c r="A35" s="67"/>
      <c r="B35" s="68"/>
      <c r="C35" s="68"/>
      <c r="D35" s="68"/>
      <c r="E35" s="68"/>
      <c r="F35" s="69"/>
      <c r="G35" s="70"/>
      <c r="H35" s="70"/>
      <c r="I35" s="71"/>
    </row>
    <row r="36" spans="1:9" ht="15.75" thickBot="1">
      <c r="A36" s="72" t="s">
        <v>39</v>
      </c>
      <c r="B36" s="73"/>
      <c r="C36" s="73"/>
      <c r="D36" s="73"/>
      <c r="E36" s="74">
        <f>E32+E34</f>
        <v>103112</v>
      </c>
      <c r="F36" s="74">
        <f>F32+F34</f>
        <v>103112</v>
      </c>
      <c r="G36" s="74">
        <f>G32+G34</f>
        <v>73670</v>
      </c>
      <c r="H36" s="74">
        <f>H32+H34</f>
        <v>60237</v>
      </c>
      <c r="I36" s="74">
        <f>I32+I34</f>
        <v>13433</v>
      </c>
    </row>
    <row r="37" spans="1:9">
      <c r="A37" s="75"/>
      <c r="B37" s="76"/>
      <c r="C37" s="76"/>
      <c r="D37" s="76"/>
      <c r="E37" s="76"/>
      <c r="F37" s="76"/>
      <c r="G37" s="76"/>
      <c r="H37" s="76"/>
      <c r="I37" s="76"/>
    </row>
    <row r="38" spans="1:9">
      <c r="A38" s="75"/>
      <c r="B38" s="76"/>
      <c r="C38" s="76"/>
      <c r="D38" s="76"/>
      <c r="E38" s="151"/>
      <c r="F38" s="152" t="s">
        <v>99</v>
      </c>
      <c r="G38" s="76"/>
      <c r="H38" s="76"/>
      <c r="I38" s="76"/>
    </row>
    <row r="39" spans="1:9" ht="20.25" customHeight="1">
      <c r="E39" s="153"/>
      <c r="F39" s="154" t="s">
        <v>100</v>
      </c>
    </row>
    <row r="40" spans="1:9">
      <c r="F40" s="150"/>
    </row>
  </sheetData>
  <mergeCells count="19">
    <mergeCell ref="B32:D32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27:D27"/>
    <mergeCell ref="B19:D19"/>
    <mergeCell ref="B10:G10"/>
    <mergeCell ref="B12:G12"/>
    <mergeCell ref="E14:I14"/>
    <mergeCell ref="B17:D17"/>
    <mergeCell ref="B18:D18"/>
  </mergeCells>
  <pageMargins left="0.89" right="0.7" top="0.25" bottom="0.22" header="0.18" footer="0.18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opLeftCell="C13" zoomScale="145" zoomScaleNormal="145" workbookViewId="0">
      <selection activeCell="N15" sqref="N15"/>
    </sheetView>
  </sheetViews>
  <sheetFormatPr defaultRowHeight="15"/>
  <cols>
    <col min="1" max="1" width="8.75" customWidth="1"/>
    <col min="2" max="2" width="41.125" customWidth="1"/>
    <col min="3" max="3" width="11.125" customWidth="1"/>
    <col min="4" max="4" width="9.125" customWidth="1"/>
    <col min="5" max="6" width="7.875" customWidth="1"/>
    <col min="7" max="7" width="8.125" customWidth="1"/>
    <col min="8" max="8" width="8.25" customWidth="1"/>
    <col min="9" max="9" width="7.75" customWidth="1"/>
    <col min="10" max="10" width="6.625" customWidth="1"/>
    <col min="11" max="11" width="23.375" customWidth="1"/>
    <col min="13" max="13" width="0" hidden="1" customWidth="1"/>
  </cols>
  <sheetData>
    <row r="1" spans="1:13" ht="15.75">
      <c r="A1" s="77" t="s">
        <v>0</v>
      </c>
      <c r="B1" s="77"/>
      <c r="C1" s="77" t="s">
        <v>1</v>
      </c>
      <c r="D1" s="77"/>
      <c r="E1" s="77"/>
      <c r="F1" s="77"/>
      <c r="G1" s="77"/>
      <c r="H1" s="77"/>
      <c r="I1" s="77"/>
      <c r="J1" s="77"/>
      <c r="K1" s="77"/>
    </row>
    <row r="2" spans="1:13" ht="8.25" customHeight="1"/>
    <row r="3" spans="1:13">
      <c r="A3" s="78" t="s">
        <v>40</v>
      </c>
      <c r="B3" s="78"/>
      <c r="C3" s="78" t="s">
        <v>41</v>
      </c>
      <c r="D3" s="78"/>
    </row>
    <row r="4" spans="1:13">
      <c r="A4" s="78"/>
      <c r="B4" s="78"/>
      <c r="C4" s="3"/>
      <c r="D4" s="3"/>
      <c r="E4" s="4"/>
      <c r="F4" s="4"/>
      <c r="J4" s="78" t="s">
        <v>118</v>
      </c>
    </row>
    <row r="5" spans="1:13" ht="15.7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3">
      <c r="A6" s="80"/>
      <c r="B6" s="81"/>
      <c r="C6" s="81"/>
      <c r="D6" s="81"/>
      <c r="E6" s="82"/>
      <c r="F6" s="82"/>
      <c r="G6" s="81"/>
      <c r="H6" s="83"/>
      <c r="I6" s="83"/>
      <c r="J6" s="84"/>
      <c r="K6" s="85"/>
    </row>
    <row r="7" spans="1:13">
      <c r="A7" s="15" t="s">
        <v>6</v>
      </c>
      <c r="B7" s="189" t="s">
        <v>82</v>
      </c>
      <c r="C7" s="190"/>
      <c r="D7" s="190"/>
      <c r="E7" s="190"/>
      <c r="F7" s="190"/>
      <c r="G7" s="190"/>
      <c r="H7" s="190"/>
      <c r="I7" s="191"/>
      <c r="J7" s="16" t="s">
        <v>7</v>
      </c>
      <c r="K7" s="17" t="s">
        <v>79</v>
      </c>
    </row>
    <row r="8" spans="1:13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</row>
    <row r="9" spans="1:13">
      <c r="A9" s="15" t="s">
        <v>8</v>
      </c>
      <c r="B9" s="189" t="s">
        <v>97</v>
      </c>
      <c r="C9" s="190"/>
      <c r="D9" s="190"/>
      <c r="E9" s="190"/>
      <c r="F9" s="190"/>
      <c r="G9" s="190"/>
      <c r="H9" s="190"/>
      <c r="I9" s="191"/>
      <c r="J9" s="22" t="s">
        <v>9</v>
      </c>
      <c r="K9" s="17" t="s">
        <v>80</v>
      </c>
    </row>
    <row r="10" spans="1:13">
      <c r="A10" s="86"/>
      <c r="B10" s="87"/>
      <c r="C10" s="87"/>
      <c r="D10" s="87"/>
      <c r="E10" s="88"/>
      <c r="F10" s="88"/>
      <c r="G10" s="88"/>
      <c r="H10" s="89"/>
      <c r="I10" s="89"/>
      <c r="J10" s="89"/>
      <c r="K10" s="90"/>
    </row>
    <row r="11" spans="1:13" ht="19.5">
      <c r="A11" s="91" t="s">
        <v>42</v>
      </c>
      <c r="B11" s="92"/>
      <c r="C11" s="92"/>
      <c r="D11" s="92"/>
      <c r="E11" s="216" t="s">
        <v>43</v>
      </c>
      <c r="F11" s="217"/>
      <c r="G11" s="93" t="s">
        <v>44</v>
      </c>
      <c r="H11" s="216" t="s">
        <v>45</v>
      </c>
      <c r="I11" s="218"/>
      <c r="J11" s="217"/>
      <c r="K11" s="219" t="s">
        <v>46</v>
      </c>
    </row>
    <row r="12" spans="1:13" ht="27.75" customHeight="1" thickBot="1">
      <c r="A12" s="94" t="s">
        <v>47</v>
      </c>
      <c r="B12" s="158" t="s">
        <v>48</v>
      </c>
      <c r="C12" s="159" t="s">
        <v>49</v>
      </c>
      <c r="D12" s="159" t="s">
        <v>50</v>
      </c>
      <c r="E12" s="160" t="s">
        <v>51</v>
      </c>
      <c r="F12" s="160" t="s">
        <v>113</v>
      </c>
      <c r="G12" s="160" t="s">
        <v>122</v>
      </c>
      <c r="H12" s="95" t="s">
        <v>52</v>
      </c>
      <c r="I12" s="96" t="s">
        <v>53</v>
      </c>
      <c r="J12" s="95" t="s">
        <v>54</v>
      </c>
      <c r="K12" s="220"/>
    </row>
    <row r="13" spans="1:13" ht="33.75">
      <c r="A13" s="97" t="s">
        <v>101</v>
      </c>
      <c r="B13" s="161" t="s">
        <v>87</v>
      </c>
      <c r="C13" s="164" t="s">
        <v>111</v>
      </c>
      <c r="D13" s="172">
        <f>SUM(M13/E13)</f>
        <v>770.63636363636363</v>
      </c>
      <c r="E13" s="162">
        <v>22</v>
      </c>
      <c r="F13" s="162">
        <v>22</v>
      </c>
      <c r="G13" s="162">
        <v>18</v>
      </c>
      <c r="H13" s="178"/>
      <c r="I13" s="98" t="s">
        <v>55</v>
      </c>
      <c r="J13" s="98"/>
      <c r="K13" s="99"/>
      <c r="M13" s="165">
        <v>16954</v>
      </c>
    </row>
    <row r="14" spans="1:13" ht="23.25" customHeight="1">
      <c r="A14" s="100" t="s">
        <v>102</v>
      </c>
      <c r="B14" s="175" t="s">
        <v>96</v>
      </c>
      <c r="C14" s="163" t="s">
        <v>90</v>
      </c>
      <c r="D14" s="167">
        <f t="shared" ref="D14:D20" si="0">SUM(M14/E14)</f>
        <v>4166.666666666667</v>
      </c>
      <c r="E14" s="101">
        <v>3</v>
      </c>
      <c r="F14" s="101">
        <v>3</v>
      </c>
      <c r="G14" s="101"/>
      <c r="H14" s="102"/>
      <c r="I14" s="102"/>
      <c r="J14" s="102" t="s">
        <v>55</v>
      </c>
      <c r="K14" s="103"/>
      <c r="M14" s="167">
        <v>12500</v>
      </c>
    </row>
    <row r="15" spans="1:13" ht="33.75">
      <c r="A15" s="100" t="s">
        <v>104</v>
      </c>
      <c r="B15" s="155" t="s">
        <v>103</v>
      </c>
      <c r="C15" s="163" t="s">
        <v>91</v>
      </c>
      <c r="D15" s="167">
        <f t="shared" si="0"/>
        <v>2498</v>
      </c>
      <c r="E15" s="104">
        <v>5</v>
      </c>
      <c r="F15" s="104">
        <v>5</v>
      </c>
      <c r="G15" s="104">
        <v>4</v>
      </c>
      <c r="H15" s="102"/>
      <c r="I15" s="102" t="s">
        <v>55</v>
      </c>
      <c r="J15" s="102"/>
      <c r="K15" s="157" t="s">
        <v>88</v>
      </c>
      <c r="M15" s="166">
        <v>12490</v>
      </c>
    </row>
    <row r="16" spans="1:13" ht="22.5">
      <c r="A16" s="170" t="s">
        <v>106</v>
      </c>
      <c r="B16" s="155" t="s">
        <v>105</v>
      </c>
      <c r="C16" s="163" t="s">
        <v>90</v>
      </c>
      <c r="D16" s="167">
        <f t="shared" si="0"/>
        <v>4643.333333333333</v>
      </c>
      <c r="E16" s="104">
        <v>3</v>
      </c>
      <c r="F16" s="104">
        <v>3</v>
      </c>
      <c r="G16" s="104">
        <v>2</v>
      </c>
      <c r="H16" s="102"/>
      <c r="I16" s="102" t="s">
        <v>55</v>
      </c>
      <c r="J16" s="102"/>
      <c r="K16" s="157"/>
      <c r="M16" s="166">
        <v>13930</v>
      </c>
    </row>
    <row r="17" spans="1:13" ht="22.5">
      <c r="A17" s="100" t="s">
        <v>108</v>
      </c>
      <c r="B17" s="155" t="s">
        <v>107</v>
      </c>
      <c r="C17" s="163" t="s">
        <v>92</v>
      </c>
      <c r="D17" s="167">
        <f t="shared" si="0"/>
        <v>2380</v>
      </c>
      <c r="E17" s="104">
        <v>5</v>
      </c>
      <c r="F17" s="104">
        <v>5</v>
      </c>
      <c r="G17" s="104">
        <v>4</v>
      </c>
      <c r="H17" s="102"/>
      <c r="I17" s="102" t="s">
        <v>55</v>
      </c>
      <c r="J17" s="102"/>
      <c r="K17" s="157" t="s">
        <v>88</v>
      </c>
      <c r="M17" s="166">
        <v>11900</v>
      </c>
    </row>
    <row r="18" spans="1:13" ht="33.75">
      <c r="A18" s="100" t="s">
        <v>83</v>
      </c>
      <c r="B18" s="171" t="s">
        <v>109</v>
      </c>
      <c r="C18" s="176" t="s">
        <v>92</v>
      </c>
      <c r="D18" s="167">
        <f t="shared" si="0"/>
        <v>1190</v>
      </c>
      <c r="E18" s="104">
        <v>10</v>
      </c>
      <c r="F18" s="104">
        <v>10</v>
      </c>
      <c r="G18" s="104">
        <v>9</v>
      </c>
      <c r="H18" s="102"/>
      <c r="I18" s="102" t="s">
        <v>55</v>
      </c>
      <c r="J18" s="102"/>
      <c r="K18" s="157" t="s">
        <v>88</v>
      </c>
      <c r="M18" s="166">
        <v>11900</v>
      </c>
    </row>
    <row r="19" spans="1:13" ht="22.5">
      <c r="A19" s="100" t="s">
        <v>84</v>
      </c>
      <c r="B19" s="171" t="s">
        <v>86</v>
      </c>
      <c r="C19" s="163" t="s">
        <v>90</v>
      </c>
      <c r="D19" s="167">
        <f t="shared" si="0"/>
        <v>1220</v>
      </c>
      <c r="E19" s="104">
        <v>10</v>
      </c>
      <c r="F19" s="104">
        <v>10</v>
      </c>
      <c r="G19" s="104">
        <v>9</v>
      </c>
      <c r="H19" s="102"/>
      <c r="I19" s="102" t="s">
        <v>55</v>
      </c>
      <c r="J19" s="102"/>
      <c r="K19" s="157"/>
      <c r="M19" s="167">
        <v>12200</v>
      </c>
    </row>
    <row r="20" spans="1:13" ht="33.75">
      <c r="A20" s="100" t="s">
        <v>85</v>
      </c>
      <c r="B20" s="171" t="s">
        <v>110</v>
      </c>
      <c r="C20" s="176" t="s">
        <v>92</v>
      </c>
      <c r="D20" s="167">
        <f t="shared" si="0"/>
        <v>1873</v>
      </c>
      <c r="E20" s="104">
        <v>6</v>
      </c>
      <c r="F20" s="104">
        <v>6</v>
      </c>
      <c r="G20" s="104">
        <v>5</v>
      </c>
      <c r="H20" s="102"/>
      <c r="I20" s="102" t="s">
        <v>55</v>
      </c>
      <c r="J20" s="102"/>
      <c r="K20" s="157"/>
      <c r="M20" s="167">
        <v>11238</v>
      </c>
    </row>
    <row r="21" spans="1:13" ht="15.75" thickBot="1">
      <c r="A21" s="105"/>
      <c r="B21" s="106"/>
      <c r="C21" s="106"/>
      <c r="D21" s="107"/>
      <c r="E21" s="108"/>
      <c r="F21" s="108"/>
      <c r="G21" s="108"/>
      <c r="H21" s="108"/>
      <c r="I21" s="108"/>
      <c r="J21" s="108"/>
      <c r="K21" s="109"/>
      <c r="M21">
        <f>SUM(M13:M20)</f>
        <v>103112</v>
      </c>
    </row>
  </sheetData>
  <mergeCells count="5">
    <mergeCell ref="B7:I7"/>
    <mergeCell ref="B9:I9"/>
    <mergeCell ref="E11:F11"/>
    <mergeCell ref="H11:J11"/>
    <mergeCell ref="K11:K12"/>
  </mergeCells>
  <pageMargins left="0.33" right="0.19" top="0.25" bottom="0.24" header="0.17" footer="0.18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9"/>
  <sheetViews>
    <sheetView topLeftCell="A7" zoomScale="130" zoomScaleNormal="130" workbookViewId="0">
      <selection activeCell="J14" sqref="J14"/>
    </sheetView>
  </sheetViews>
  <sheetFormatPr defaultRowHeight="15"/>
  <cols>
    <col min="1" max="1" width="13.125" customWidth="1"/>
    <col min="3" max="3" width="12.125" customWidth="1"/>
    <col min="4" max="4" width="21.25" customWidth="1"/>
    <col min="5" max="8" width="10.25" customWidth="1"/>
  </cols>
  <sheetData>
    <row r="4" spans="1:8" ht="15.75">
      <c r="A4" s="77" t="s">
        <v>0</v>
      </c>
      <c r="B4" s="77"/>
      <c r="C4" s="77" t="s">
        <v>1</v>
      </c>
    </row>
    <row r="6" spans="1:8">
      <c r="A6" s="78" t="s">
        <v>57</v>
      </c>
      <c r="B6" s="78"/>
      <c r="C6" s="78" t="s">
        <v>58</v>
      </c>
    </row>
    <row r="7" spans="1:8">
      <c r="A7" s="78"/>
      <c r="B7" s="78"/>
      <c r="C7" s="3"/>
      <c r="D7" s="4" t="s">
        <v>115</v>
      </c>
    </row>
    <row r="8" spans="1:8">
      <c r="A8" s="78"/>
    </row>
    <row r="9" spans="1:8" ht="15.75" thickBot="1">
      <c r="A9" s="79"/>
      <c r="B9" s="79"/>
      <c r="C9" s="79"/>
      <c r="D9" s="79"/>
      <c r="E9" s="79"/>
      <c r="F9" s="79" t="s">
        <v>59</v>
      </c>
      <c r="G9" s="79"/>
      <c r="H9" s="79"/>
    </row>
    <row r="10" spans="1:8">
      <c r="A10" s="80"/>
      <c r="B10" s="81"/>
      <c r="C10" s="81"/>
      <c r="D10" s="81"/>
      <c r="E10" s="82"/>
      <c r="F10" s="81"/>
      <c r="G10" s="81"/>
      <c r="H10" s="110"/>
    </row>
    <row r="11" spans="1:8">
      <c r="A11" s="15" t="s">
        <v>6</v>
      </c>
      <c r="B11" s="189" t="s">
        <v>78</v>
      </c>
      <c r="C11" s="190"/>
      <c r="D11" s="190"/>
      <c r="E11" s="190"/>
      <c r="F11" s="111" t="s">
        <v>7</v>
      </c>
      <c r="G11" s="112"/>
      <c r="H11" s="17" t="s">
        <v>79</v>
      </c>
    </row>
    <row r="12" spans="1:8">
      <c r="A12" s="18"/>
      <c r="B12" s="19"/>
      <c r="C12" s="19"/>
      <c r="D12" s="19"/>
      <c r="E12" s="19"/>
      <c r="F12" s="113"/>
      <c r="G12" s="114"/>
      <c r="H12" s="115"/>
    </row>
    <row r="13" spans="1:8">
      <c r="A13" s="15" t="s">
        <v>8</v>
      </c>
      <c r="B13" s="189" t="s">
        <v>97</v>
      </c>
      <c r="C13" s="190"/>
      <c r="D13" s="190"/>
      <c r="E13" s="191"/>
      <c r="F13" s="22" t="s">
        <v>9</v>
      </c>
      <c r="G13" s="116"/>
      <c r="H13" s="17" t="s">
        <v>80</v>
      </c>
    </row>
    <row r="14" spans="1:8">
      <c r="A14" s="117"/>
      <c r="B14" s="87"/>
      <c r="C14" s="87"/>
      <c r="D14" s="87"/>
      <c r="E14" s="88"/>
      <c r="F14" s="88"/>
      <c r="G14" s="88"/>
      <c r="H14" s="118"/>
    </row>
    <row r="15" spans="1:8">
      <c r="A15" s="119"/>
      <c r="B15" s="120"/>
      <c r="C15" s="120"/>
      <c r="D15" s="120"/>
      <c r="E15" s="230" t="s">
        <v>60</v>
      </c>
      <c r="F15" s="231"/>
      <c r="G15" s="231"/>
      <c r="H15" s="232"/>
    </row>
    <row r="16" spans="1:8" ht="23.25">
      <c r="A16" s="121" t="s">
        <v>61</v>
      </c>
      <c r="B16" s="92"/>
      <c r="C16" s="92"/>
      <c r="D16" s="92"/>
      <c r="E16" s="32" t="s">
        <v>89</v>
      </c>
      <c r="F16" s="32" t="s">
        <v>17</v>
      </c>
      <c r="G16" s="33" t="s">
        <v>123</v>
      </c>
      <c r="H16" s="33" t="s">
        <v>123</v>
      </c>
    </row>
    <row r="17" spans="1:9" ht="15.75" thickBot="1">
      <c r="A17" s="91" t="s">
        <v>47</v>
      </c>
      <c r="B17" s="233" t="s">
        <v>62</v>
      </c>
      <c r="C17" s="234"/>
      <c r="D17" s="235"/>
      <c r="E17" s="32" t="s">
        <v>114</v>
      </c>
      <c r="F17" s="32">
        <v>2016</v>
      </c>
      <c r="G17" s="33" t="s">
        <v>20</v>
      </c>
      <c r="H17" s="34" t="s">
        <v>21</v>
      </c>
    </row>
    <row r="18" spans="1:9" ht="30.75" customHeight="1">
      <c r="A18" s="97" t="s">
        <v>101</v>
      </c>
      <c r="B18" s="236" t="s">
        <v>87</v>
      </c>
      <c r="C18" s="237"/>
      <c r="D18" s="238"/>
      <c r="E18" s="165">
        <v>16954</v>
      </c>
      <c r="F18" s="165">
        <v>16954</v>
      </c>
      <c r="G18" s="165">
        <v>13595</v>
      </c>
      <c r="H18" s="165">
        <v>12700</v>
      </c>
    </row>
    <row r="19" spans="1:9" ht="30.75" customHeight="1">
      <c r="A19" s="100" t="s">
        <v>102</v>
      </c>
      <c r="B19" s="227" t="s">
        <v>96</v>
      </c>
      <c r="C19" s="228"/>
      <c r="D19" s="229"/>
      <c r="E19" s="167">
        <v>12500</v>
      </c>
      <c r="F19" s="167">
        <v>12500</v>
      </c>
      <c r="G19" s="167">
        <v>7500</v>
      </c>
      <c r="H19" s="167">
        <v>1200</v>
      </c>
    </row>
    <row r="20" spans="1:9" ht="30.75" customHeight="1">
      <c r="A20" s="100" t="s">
        <v>104</v>
      </c>
      <c r="B20" s="227" t="s">
        <v>103</v>
      </c>
      <c r="C20" s="228"/>
      <c r="D20" s="229"/>
      <c r="E20" s="166">
        <v>12490</v>
      </c>
      <c r="F20" s="166">
        <v>12490</v>
      </c>
      <c r="G20" s="167">
        <v>9375</v>
      </c>
      <c r="H20" s="167">
        <v>8200</v>
      </c>
    </row>
    <row r="21" spans="1:9" ht="37.5" customHeight="1">
      <c r="A21" s="170" t="s">
        <v>106</v>
      </c>
      <c r="B21" s="227" t="s">
        <v>105</v>
      </c>
      <c r="C21" s="228"/>
      <c r="D21" s="229"/>
      <c r="E21" s="166">
        <v>13930</v>
      </c>
      <c r="F21" s="166">
        <v>13930</v>
      </c>
      <c r="G21" s="167">
        <v>9700</v>
      </c>
      <c r="H21" s="167">
        <v>9200</v>
      </c>
    </row>
    <row r="22" spans="1:9" ht="35.25" customHeight="1">
      <c r="A22" s="100" t="s">
        <v>108</v>
      </c>
      <c r="B22" s="227" t="s">
        <v>107</v>
      </c>
      <c r="C22" s="228"/>
      <c r="D22" s="229"/>
      <c r="E22" s="166">
        <v>11900</v>
      </c>
      <c r="F22" s="166">
        <v>11900</v>
      </c>
      <c r="G22" s="167">
        <v>8500</v>
      </c>
      <c r="H22" s="167">
        <v>7600</v>
      </c>
    </row>
    <row r="23" spans="1:9" ht="39.75" customHeight="1">
      <c r="A23" s="100" t="s">
        <v>83</v>
      </c>
      <c r="B23" s="227" t="s">
        <v>109</v>
      </c>
      <c r="C23" s="228"/>
      <c r="D23" s="229"/>
      <c r="E23" s="166">
        <v>11900</v>
      </c>
      <c r="F23" s="166">
        <v>11900</v>
      </c>
      <c r="G23" s="167">
        <v>8500</v>
      </c>
      <c r="H23" s="167">
        <v>8098</v>
      </c>
    </row>
    <row r="24" spans="1:9" ht="38.25" customHeight="1">
      <c r="A24" s="100" t="s">
        <v>84</v>
      </c>
      <c r="B24" s="227" t="s">
        <v>86</v>
      </c>
      <c r="C24" s="228"/>
      <c r="D24" s="229"/>
      <c r="E24" s="167">
        <v>12200</v>
      </c>
      <c r="F24" s="167">
        <v>12200</v>
      </c>
      <c r="G24" s="167">
        <v>9000</v>
      </c>
      <c r="H24" s="167">
        <v>7200</v>
      </c>
      <c r="I24" s="156"/>
    </row>
    <row r="25" spans="1:9" ht="36.75" customHeight="1">
      <c r="A25" s="100" t="s">
        <v>85</v>
      </c>
      <c r="B25" s="227" t="s">
        <v>110</v>
      </c>
      <c r="C25" s="228"/>
      <c r="D25" s="229"/>
      <c r="E25" s="167">
        <v>11238</v>
      </c>
      <c r="F25" s="167">
        <v>11238</v>
      </c>
      <c r="G25" s="167">
        <v>7500</v>
      </c>
      <c r="H25" s="167">
        <v>6039</v>
      </c>
    </row>
    <row r="26" spans="1:9" ht="15.75" thickBot="1">
      <c r="A26" s="122" t="s">
        <v>116</v>
      </c>
      <c r="B26" s="221"/>
      <c r="C26" s="222"/>
      <c r="D26" s="223"/>
      <c r="E26" s="123"/>
      <c r="F26" s="123"/>
      <c r="G26" s="124"/>
      <c r="H26" s="125"/>
    </row>
    <row r="27" spans="1:9" ht="15.75" thickBot="1">
      <c r="A27" s="126" t="s">
        <v>56</v>
      </c>
      <c r="B27" s="224" t="s">
        <v>36</v>
      </c>
      <c r="C27" s="225"/>
      <c r="D27" s="226"/>
      <c r="E27" s="127">
        <f>SUM(E18:E26)</f>
        <v>103112</v>
      </c>
      <c r="F27" s="127">
        <f>SUM(F18:F26)</f>
        <v>103112</v>
      </c>
      <c r="G27" s="127">
        <f>SUM(G18:G26)</f>
        <v>73670</v>
      </c>
      <c r="H27" s="127">
        <f>SUM(H18:H26)</f>
        <v>60237</v>
      </c>
    </row>
    <row r="28" spans="1:9">
      <c r="A28" s="79"/>
      <c r="B28" s="79"/>
      <c r="C28" s="79"/>
      <c r="D28" s="79"/>
      <c r="E28" s="79"/>
      <c r="F28" s="128"/>
      <c r="G28" s="128"/>
      <c r="H28" s="79"/>
    </row>
    <row r="29" spans="1:9">
      <c r="A29" s="79"/>
      <c r="B29" s="79"/>
      <c r="C29" s="79"/>
      <c r="D29" s="79"/>
      <c r="E29" s="79"/>
      <c r="F29" s="79"/>
      <c r="G29" s="79"/>
      <c r="H29" s="79"/>
    </row>
  </sheetData>
  <mergeCells count="14">
    <mergeCell ref="B26:D26"/>
    <mergeCell ref="B27:D27"/>
    <mergeCell ref="B19:D19"/>
    <mergeCell ref="B21:D21"/>
    <mergeCell ref="B11:E11"/>
    <mergeCell ref="B13:E13"/>
    <mergeCell ref="E15:H15"/>
    <mergeCell ref="B17:D17"/>
    <mergeCell ref="B18:D18"/>
    <mergeCell ref="B20:D20"/>
    <mergeCell ref="B22:D22"/>
    <mergeCell ref="B23:D23"/>
    <mergeCell ref="B24:D24"/>
    <mergeCell ref="B25:D25"/>
  </mergeCells>
  <pageMargins left="0.2" right="0.1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zoomScale="115" zoomScaleNormal="115" workbookViewId="0">
      <selection activeCell="A2" sqref="A2:H19"/>
    </sheetView>
  </sheetViews>
  <sheetFormatPr defaultRowHeight="15"/>
  <cols>
    <col min="1" max="1" width="39.875" customWidth="1"/>
    <col min="2" max="2" width="10.125" customWidth="1"/>
    <col min="3" max="3" width="13" customWidth="1"/>
    <col min="4" max="4" width="8.25" customWidth="1"/>
    <col min="5" max="5" width="12" bestFit="1" customWidth="1"/>
    <col min="6" max="6" width="7" customWidth="1"/>
    <col min="7" max="7" width="9.625" customWidth="1"/>
    <col min="8" max="8" width="22.125" customWidth="1"/>
  </cols>
  <sheetData>
    <row r="2" spans="1:8">
      <c r="A2" s="129"/>
      <c r="B2" s="129"/>
      <c r="C2" s="129"/>
      <c r="D2" s="129"/>
      <c r="E2" s="129"/>
      <c r="F2" s="129"/>
      <c r="G2" s="129"/>
      <c r="H2" s="129"/>
    </row>
    <row r="3" spans="1:8">
      <c r="A3" s="130" t="s">
        <v>63</v>
      </c>
      <c r="B3" s="129"/>
      <c r="C3" s="129"/>
      <c r="D3" s="129"/>
      <c r="E3" s="129"/>
      <c r="F3" s="129"/>
      <c r="G3" s="129"/>
      <c r="H3" s="129"/>
    </row>
    <row r="4" spans="1:8">
      <c r="A4" s="129"/>
      <c r="B4" s="129"/>
      <c r="C4" s="129"/>
      <c r="D4" s="129"/>
      <c r="E4" s="129"/>
      <c r="F4" s="129" t="s">
        <v>59</v>
      </c>
      <c r="G4" s="129"/>
      <c r="H4" s="129"/>
    </row>
    <row r="5" spans="1:8">
      <c r="A5" s="131" t="s">
        <v>64</v>
      </c>
      <c r="B5" s="131">
        <v>2015</v>
      </c>
      <c r="C5" s="131" t="s">
        <v>65</v>
      </c>
      <c r="D5" s="131" t="s">
        <v>112</v>
      </c>
      <c r="E5" s="131" t="s">
        <v>66</v>
      </c>
      <c r="F5" s="131"/>
      <c r="G5" s="131"/>
      <c r="H5" s="129"/>
    </row>
    <row r="6" spans="1:8">
      <c r="A6" s="132"/>
      <c r="B6" s="133"/>
      <c r="C6" s="133"/>
      <c r="D6" s="239" t="s">
        <v>67</v>
      </c>
      <c r="E6" s="240"/>
      <c r="F6" s="241"/>
      <c r="G6" s="131"/>
      <c r="H6" s="129"/>
    </row>
    <row r="7" spans="1:8">
      <c r="A7" s="134" t="s">
        <v>68</v>
      </c>
      <c r="B7" s="133"/>
      <c r="C7" s="133"/>
      <c r="D7" s="239" t="s">
        <v>124</v>
      </c>
      <c r="E7" s="240"/>
      <c r="F7" s="241"/>
      <c r="G7" s="135" t="s">
        <v>55</v>
      </c>
      <c r="H7" s="129"/>
    </row>
    <row r="8" spans="1:8">
      <c r="A8" s="136"/>
      <c r="B8" s="132"/>
      <c r="C8" s="132"/>
      <c r="D8" s="239" t="s">
        <v>69</v>
      </c>
      <c r="E8" s="240"/>
      <c r="F8" s="241"/>
      <c r="G8" s="177"/>
      <c r="H8" s="129"/>
    </row>
    <row r="9" spans="1:8">
      <c r="A9" s="137"/>
      <c r="B9" s="138"/>
      <c r="C9" s="138"/>
      <c r="D9" s="138"/>
      <c r="E9" s="138"/>
      <c r="F9" s="138"/>
      <c r="G9" s="139"/>
      <c r="H9" s="129"/>
    </row>
    <row r="10" spans="1:8">
      <c r="A10" s="132" t="s">
        <v>70</v>
      </c>
      <c r="B10" s="242" t="s">
        <v>89</v>
      </c>
      <c r="C10" s="243"/>
      <c r="D10" s="244" t="s">
        <v>71</v>
      </c>
      <c r="E10" s="245"/>
      <c r="F10" s="242">
        <v>22</v>
      </c>
      <c r="G10" s="243"/>
      <c r="H10" s="129"/>
    </row>
    <row r="11" spans="1:8">
      <c r="A11" s="137"/>
      <c r="B11" s="138"/>
      <c r="C11" s="138"/>
      <c r="D11" s="138"/>
      <c r="E11" s="138"/>
      <c r="F11" s="138"/>
      <c r="G11" s="139"/>
      <c r="H11" s="129"/>
    </row>
    <row r="12" spans="1:8">
      <c r="A12" s="131" t="s">
        <v>72</v>
      </c>
      <c r="B12" s="244" t="s">
        <v>97</v>
      </c>
      <c r="C12" s="245"/>
      <c r="D12" s="244" t="s">
        <v>73</v>
      </c>
      <c r="E12" s="245"/>
      <c r="F12" s="247" t="s">
        <v>80</v>
      </c>
      <c r="G12" s="248"/>
      <c r="H12" s="129"/>
    </row>
    <row r="13" spans="1:8">
      <c r="A13" s="137"/>
      <c r="B13" s="138"/>
      <c r="C13" s="138"/>
      <c r="D13" s="138"/>
      <c r="E13" s="138"/>
      <c r="F13" s="138"/>
      <c r="G13" s="139"/>
      <c r="H13" s="129"/>
    </row>
    <row r="14" spans="1:8">
      <c r="A14" s="131" t="s">
        <v>74</v>
      </c>
      <c r="B14" s="244" t="s">
        <v>75</v>
      </c>
      <c r="C14" s="245"/>
      <c r="D14" s="244" t="s">
        <v>76</v>
      </c>
      <c r="E14" s="245"/>
      <c r="F14" s="244" t="s">
        <v>77</v>
      </c>
      <c r="G14" s="245"/>
      <c r="H14" s="131" t="s">
        <v>46</v>
      </c>
    </row>
    <row r="15" spans="1:8">
      <c r="A15" s="168" t="s">
        <v>93</v>
      </c>
      <c r="B15" s="149"/>
      <c r="C15" s="140">
        <v>300</v>
      </c>
      <c r="D15" s="141"/>
      <c r="E15" s="142">
        <v>55</v>
      </c>
      <c r="F15" s="143"/>
      <c r="G15" s="169">
        <f>SUM(E15*100/C15)</f>
        <v>18.333333333333332</v>
      </c>
      <c r="H15" s="131"/>
    </row>
    <row r="16" spans="1:8">
      <c r="A16" s="168" t="s">
        <v>94</v>
      </c>
      <c r="B16" s="149"/>
      <c r="C16" s="140">
        <v>1000</v>
      </c>
      <c r="D16" s="141"/>
      <c r="E16" s="142">
        <v>858</v>
      </c>
      <c r="F16" s="148"/>
      <c r="G16" s="169">
        <f t="shared" ref="G16:G19" si="0">SUM(E16*100/C16)</f>
        <v>85.8</v>
      </c>
      <c r="H16" s="131"/>
    </row>
    <row r="17" spans="1:8">
      <c r="A17" s="168" t="s">
        <v>119</v>
      </c>
      <c r="B17" s="149"/>
      <c r="C17" s="140">
        <v>500</v>
      </c>
      <c r="D17" s="141"/>
      <c r="E17" s="142">
        <v>397</v>
      </c>
      <c r="F17" s="148"/>
      <c r="G17" s="169">
        <f t="shared" si="0"/>
        <v>79.400000000000006</v>
      </c>
      <c r="H17" s="131"/>
    </row>
    <row r="18" spans="1:8">
      <c r="A18" s="168" t="s">
        <v>117</v>
      </c>
      <c r="B18" s="179"/>
      <c r="C18" s="140">
        <v>200</v>
      </c>
      <c r="D18" s="141"/>
      <c r="E18" s="142">
        <v>0</v>
      </c>
      <c r="F18" s="180"/>
      <c r="G18" s="169">
        <f t="shared" si="0"/>
        <v>0</v>
      </c>
      <c r="H18" s="131"/>
    </row>
    <row r="19" spans="1:8">
      <c r="A19" s="144" t="s">
        <v>95</v>
      </c>
      <c r="B19" s="138"/>
      <c r="C19" s="145">
        <f>SUM(C15:C18)</f>
        <v>2000</v>
      </c>
      <c r="D19" s="137"/>
      <c r="E19" s="145">
        <f>SUM(E15:E18)</f>
        <v>1310</v>
      </c>
      <c r="F19" s="145"/>
      <c r="G19" s="169">
        <f t="shared" si="0"/>
        <v>65.5</v>
      </c>
      <c r="H19" s="131"/>
    </row>
    <row r="20" spans="1:8">
      <c r="A20" s="146"/>
      <c r="B20" s="246"/>
      <c r="C20" s="246"/>
      <c r="D20" s="246"/>
      <c r="E20" s="246"/>
      <c r="F20" s="246"/>
      <c r="G20" s="246"/>
      <c r="H20" s="147"/>
    </row>
  </sheetData>
  <mergeCells count="15">
    <mergeCell ref="B20:C20"/>
    <mergeCell ref="D20:E20"/>
    <mergeCell ref="F20:G20"/>
    <mergeCell ref="B12:C12"/>
    <mergeCell ref="D12:E12"/>
    <mergeCell ref="F12:G12"/>
    <mergeCell ref="B14:C14"/>
    <mergeCell ref="D14:E14"/>
    <mergeCell ref="F14:G14"/>
    <mergeCell ref="D6:F6"/>
    <mergeCell ref="D7:F7"/>
    <mergeCell ref="D8:F8"/>
    <mergeCell ref="B10:C10"/>
    <mergeCell ref="D10:E10"/>
    <mergeCell ref="F10:G10"/>
  </mergeCells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Shpenzimet sipas Artikujve</vt:lpstr>
      <vt:lpstr>Produktet sipas Programit</vt:lpstr>
      <vt:lpstr>Shpenzimet sipas Produkteve</vt:lpstr>
      <vt:lpstr>Realizimi i Investimeve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albana.hoxha</dc:creator>
  <cp:lastModifiedBy>Laura</cp:lastModifiedBy>
  <cp:lastPrinted>2016-10-31T09:35:22Z</cp:lastPrinted>
  <dcterms:created xsi:type="dcterms:W3CDTF">2011-05-17T08:55:50Z</dcterms:created>
  <dcterms:modified xsi:type="dcterms:W3CDTF">2016-10-31T09:52:25Z</dcterms:modified>
</cp:coreProperties>
</file>